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garcia\Downloads\"/>
    </mc:Choice>
  </mc:AlternateContent>
  <xr:revisionPtr revIDLastSave="0" documentId="13_ncr:1_{E343CF30-AE20-4608-BF25-F8D356BE51CE}" xr6:coauthVersionLast="47" xr6:coauthVersionMax="47" xr10:uidLastSave="{00000000-0000-0000-0000-000000000000}"/>
  <bookViews>
    <workbookView xWindow="-108" yWindow="-108" windowWidth="23256" windowHeight="12456" tabRatio="500" firstSheet="1" activeTab="2" xr2:uid="{00000000-000D-0000-FFFF-FFFF00000000}"/>
  </bookViews>
  <sheets>
    <sheet name="Hoja1" sheetId="14" state="hidden" r:id="rId1"/>
    <sheet name="INSTRUCTIVO" sheetId="17" r:id="rId2"/>
    <sheet name="EJEMPLO CASAS" sheetId="15" r:id="rId3"/>
    <sheet name="EJEMPLO DEPARTAMENTOS" sheetId="19" r:id="rId4"/>
  </sheets>
  <definedNames>
    <definedName name="_xlnm.Print_Area" localSheetId="1">INSTRUCTIVO!$A$1:$D$31</definedName>
    <definedName name="FIMAGRO">#REF!</definedName>
    <definedName name="FIMAGRO1">#REF!</definedName>
    <definedName name="FIMAGRO3">#REF!</definedName>
    <definedName name="FIMAGRO4">#REF!</definedName>
    <definedName name="FINANCIAMIENTODEBONOS">#REF!</definedName>
    <definedName name="MI_CASA">#REF!</definedName>
    <definedName name="MI_CASA1">#REF!</definedName>
    <definedName name="MI_CASA2">#REF!</definedName>
    <definedName name="MI_CASA3">#REF!</definedName>
    <definedName name="MI_CASA4">#REF!</definedName>
    <definedName name="MICREDITO">#REF!</definedName>
    <definedName name="PRIMERA_VIVIENDA">#REF!</definedName>
    <definedName name="PRIMERA_VIVIENDA1">#REF!</definedName>
    <definedName name="PRIMERA_VIVIENDA2">#REF!</definedName>
    <definedName name="PRIMERA_VIVIENDA3">#REF!</definedName>
    <definedName name="PRIMERA_VIVIENDA4">#REF!</definedName>
    <definedName name="PROCAMPO">#REF!</definedName>
    <definedName name="PROCAMPO1">#REF!</definedName>
    <definedName name="PROCAMPO3">#REF!</definedName>
    <definedName name="PROCAMPO4">#REF!</definedName>
    <definedName name="PROCOOP">#REF!</definedName>
    <definedName name="PROCOOP1">#REF!</definedName>
    <definedName name="PROCOOP3">#REF!</definedName>
    <definedName name="PROCOOP4">#REF!</definedName>
    <definedName name="PROCRECER">#REF!</definedName>
    <definedName name="PROCRECER1">#REF!</definedName>
    <definedName name="PROCRECER3">#REF!</definedName>
    <definedName name="PROCRECER4">#REF!</definedName>
    <definedName name="Productos">#REF!</definedName>
    <definedName name="PROEDUC">#REF!</definedName>
    <definedName name="PROEDUC1">#REF!</definedName>
    <definedName name="PROEDUC3">#REF!</definedName>
    <definedName name="PROEDUC4">#REF!</definedName>
    <definedName name="PROFORESTAL">#REF!</definedName>
    <definedName name="PROFORESTAL1">#REF!</definedName>
    <definedName name="PROFORESTAL3">#REF!</definedName>
    <definedName name="PROFORESTAL4">#REF!</definedName>
    <definedName name="PROINFRA">#REF!</definedName>
    <definedName name="PROINFRA1">#REF!</definedName>
    <definedName name="PROINFRA3">#REF!</definedName>
    <definedName name="PROINFRA4">#REF!</definedName>
    <definedName name="PROPYMES">#REF!</definedName>
    <definedName name="PROPYMES1">#REF!</definedName>
    <definedName name="PROPYMES3">#REF!</definedName>
    <definedName name="PROPYMES4">#REF!</definedName>
    <definedName name="PRORREGADIO">#REF!</definedName>
    <definedName name="PRORREGADIO1">#REF!</definedName>
    <definedName name="PRORREGADIO3">#REF!</definedName>
    <definedName name="PRORREGADIO4">#REF!</definedName>
    <definedName name="RENEGOCIACION_SECTOR_AGRICOLA">#REF!</definedName>
    <definedName name="Sector">#REF!</definedName>
    <definedName name="Tipo_Vivienda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9" l="1"/>
  <c r="T54" i="19"/>
  <c r="V48" i="19" s="1"/>
  <c r="T54" i="15"/>
  <c r="V55" i="15"/>
  <c r="T59" i="15"/>
  <c r="T50" i="15"/>
  <c r="O407" i="19" l="1"/>
  <c r="O406" i="19"/>
  <c r="O405" i="19"/>
  <c r="O404" i="19"/>
  <c r="O403" i="19"/>
  <c r="O402" i="19"/>
  <c r="O401" i="19"/>
  <c r="O400" i="19"/>
  <c r="O399" i="19"/>
  <c r="O398" i="19"/>
  <c r="O397" i="19"/>
  <c r="O396" i="19"/>
  <c r="O395" i="19"/>
  <c r="O394" i="19"/>
  <c r="O393" i="19"/>
  <c r="O392" i="19"/>
  <c r="O391" i="19"/>
  <c r="O390" i="19"/>
  <c r="O389" i="19"/>
  <c r="O388" i="19"/>
  <c r="O387" i="19"/>
  <c r="O386" i="19"/>
  <c r="O385" i="19"/>
  <c r="O384" i="19"/>
  <c r="O383" i="19"/>
  <c r="O382" i="19"/>
  <c r="O381" i="19"/>
  <c r="O380" i="19"/>
  <c r="O379" i="19"/>
  <c r="O378" i="19"/>
  <c r="O377" i="19"/>
  <c r="O376" i="19"/>
  <c r="O375" i="19"/>
  <c r="O374" i="19"/>
  <c r="O373" i="19"/>
  <c r="O372" i="19"/>
  <c r="O371" i="19"/>
  <c r="O370" i="19"/>
  <c r="O369" i="19"/>
  <c r="O368" i="19"/>
  <c r="O367" i="19"/>
  <c r="O366" i="19"/>
  <c r="O365" i="19"/>
  <c r="O364" i="19"/>
  <c r="O363" i="19"/>
  <c r="O362" i="19"/>
  <c r="O361" i="19"/>
  <c r="O360" i="19"/>
  <c r="O359" i="19"/>
  <c r="O358" i="19"/>
  <c r="O357" i="19"/>
  <c r="O356" i="19"/>
  <c r="O355" i="19"/>
  <c r="O354" i="19"/>
  <c r="O353" i="19"/>
  <c r="O352" i="19"/>
  <c r="O351" i="19"/>
  <c r="O350" i="19"/>
  <c r="O349" i="19"/>
  <c r="O348" i="19"/>
  <c r="O347" i="19"/>
  <c r="O346" i="19"/>
  <c r="O345" i="19"/>
  <c r="O344" i="19"/>
  <c r="O343" i="19"/>
  <c r="O342" i="19"/>
  <c r="O341" i="19"/>
  <c r="O340" i="19"/>
  <c r="O339" i="19"/>
  <c r="O338" i="19"/>
  <c r="O337" i="19"/>
  <c r="O336" i="19"/>
  <c r="O335" i="19"/>
  <c r="O334" i="19"/>
  <c r="O333" i="19"/>
  <c r="O332" i="19"/>
  <c r="O331" i="19"/>
  <c r="O330" i="19"/>
  <c r="O329" i="19"/>
  <c r="O328" i="19"/>
  <c r="O327" i="19"/>
  <c r="O326" i="19"/>
  <c r="O325" i="19"/>
  <c r="O324" i="19"/>
  <c r="O323" i="19"/>
  <c r="O322" i="19"/>
  <c r="O321" i="19"/>
  <c r="O320" i="19"/>
  <c r="O319" i="19"/>
  <c r="O318" i="19"/>
  <c r="O317" i="19"/>
  <c r="O316" i="19"/>
  <c r="O315" i="19"/>
  <c r="O314" i="19"/>
  <c r="O313" i="19"/>
  <c r="O312" i="19"/>
  <c r="O311" i="19"/>
  <c r="O310" i="19"/>
  <c r="O309" i="19"/>
  <c r="O308" i="19"/>
  <c r="O307" i="19"/>
  <c r="O306" i="19"/>
  <c r="O305" i="19"/>
  <c r="O304" i="19"/>
  <c r="O303" i="19"/>
  <c r="O302" i="19"/>
  <c r="O301" i="19"/>
  <c r="O300" i="19"/>
  <c r="O299" i="19"/>
  <c r="O298" i="19"/>
  <c r="O297" i="19"/>
  <c r="O296" i="19"/>
  <c r="O295" i="19"/>
  <c r="O294" i="19"/>
  <c r="O293" i="19"/>
  <c r="O292" i="19"/>
  <c r="O291" i="19"/>
  <c r="O290" i="19"/>
  <c r="O289" i="19"/>
  <c r="O288" i="19"/>
  <c r="O287" i="19"/>
  <c r="O286" i="19"/>
  <c r="O285" i="19"/>
  <c r="O284" i="19"/>
  <c r="O283" i="19"/>
  <c r="O282" i="19"/>
  <c r="O281" i="19"/>
  <c r="O280" i="19"/>
  <c r="O279" i="19"/>
  <c r="O278" i="19"/>
  <c r="O277" i="19"/>
  <c r="O276" i="19"/>
  <c r="O275" i="19"/>
  <c r="O274" i="19"/>
  <c r="O273" i="19"/>
  <c r="O272" i="19"/>
  <c r="O271" i="19"/>
  <c r="O270" i="19"/>
  <c r="O269" i="19"/>
  <c r="O268" i="19"/>
  <c r="O267" i="19"/>
  <c r="O266" i="19"/>
  <c r="O265" i="19"/>
  <c r="O264" i="19"/>
  <c r="O263" i="19"/>
  <c r="O262" i="19"/>
  <c r="O261" i="19"/>
  <c r="O260" i="19"/>
  <c r="O259" i="19"/>
  <c r="O258" i="19"/>
  <c r="O257" i="19"/>
  <c r="O256" i="19"/>
  <c r="O255" i="19"/>
  <c r="O254" i="19"/>
  <c r="O253" i="19"/>
  <c r="O252" i="19"/>
  <c r="O251" i="19"/>
  <c r="O250" i="19"/>
  <c r="O249" i="19"/>
  <c r="O248" i="19"/>
  <c r="O247" i="19"/>
  <c r="O246" i="19"/>
  <c r="O245" i="19"/>
  <c r="O244" i="19"/>
  <c r="O243" i="19"/>
  <c r="O242" i="19"/>
  <c r="O241" i="19"/>
  <c r="O240" i="19"/>
  <c r="O239" i="19"/>
  <c r="O238" i="19"/>
  <c r="O237" i="19"/>
  <c r="O236" i="19"/>
  <c r="O235" i="19"/>
  <c r="O234" i="19"/>
  <c r="O233" i="19"/>
  <c r="O232" i="19"/>
  <c r="O231" i="19"/>
  <c r="O230" i="19"/>
  <c r="O229" i="19"/>
  <c r="O228" i="19"/>
  <c r="O227" i="19"/>
  <c r="O226" i="19"/>
  <c r="O225" i="19"/>
  <c r="O224" i="19"/>
  <c r="O223" i="19"/>
  <c r="O222" i="19"/>
  <c r="O221" i="19"/>
  <c r="O220" i="19"/>
  <c r="O219" i="19"/>
  <c r="O218" i="19"/>
  <c r="O217" i="19"/>
  <c r="O216" i="19"/>
  <c r="O215" i="19"/>
  <c r="O214" i="19"/>
  <c r="O213" i="19"/>
  <c r="O212" i="19"/>
  <c r="O211" i="19"/>
  <c r="O210" i="19"/>
  <c r="O209" i="19"/>
  <c r="O208" i="19"/>
  <c r="O207" i="19"/>
  <c r="O206" i="19"/>
  <c r="O205" i="19"/>
  <c r="O204" i="19"/>
  <c r="O203" i="19"/>
  <c r="O202" i="19"/>
  <c r="O201" i="19"/>
  <c r="O200" i="19"/>
  <c r="O199" i="19"/>
  <c r="O198" i="19"/>
  <c r="O197" i="19"/>
  <c r="O196" i="19"/>
  <c r="O195" i="19"/>
  <c r="O194" i="19"/>
  <c r="O193" i="19"/>
  <c r="O192" i="19"/>
  <c r="O191" i="19"/>
  <c r="O190" i="19"/>
  <c r="O189" i="19"/>
  <c r="O188" i="19"/>
  <c r="O187" i="19"/>
  <c r="O186" i="19"/>
  <c r="O185" i="19"/>
  <c r="O184" i="19"/>
  <c r="O183" i="19"/>
  <c r="O182" i="19"/>
  <c r="O181" i="19"/>
  <c r="O180" i="19"/>
  <c r="O179" i="19"/>
  <c r="O178" i="19"/>
  <c r="O177" i="19"/>
  <c r="O176" i="19"/>
  <c r="O175" i="19"/>
  <c r="O174" i="19"/>
  <c r="O173" i="19"/>
  <c r="O172" i="19"/>
  <c r="O171" i="19"/>
  <c r="O170" i="19"/>
  <c r="O169" i="19"/>
  <c r="O168" i="19"/>
  <c r="O167" i="19"/>
  <c r="O166" i="19"/>
  <c r="O165" i="19"/>
  <c r="O164" i="19"/>
  <c r="O163" i="19"/>
  <c r="O162" i="19"/>
  <c r="O161" i="19"/>
  <c r="O160" i="19"/>
  <c r="O159" i="19"/>
  <c r="O158" i="19"/>
  <c r="O157" i="19"/>
  <c r="O156" i="19"/>
  <c r="O155" i="19"/>
  <c r="O154" i="19"/>
  <c r="O153" i="19"/>
  <c r="O152" i="19"/>
  <c r="O151" i="19"/>
  <c r="O150" i="19"/>
  <c r="O149" i="19"/>
  <c r="O148" i="19"/>
  <c r="O147" i="19"/>
  <c r="O146" i="19"/>
  <c r="O145" i="19"/>
  <c r="O144" i="19"/>
  <c r="O143" i="19"/>
  <c r="O142" i="19"/>
  <c r="O141" i="19"/>
  <c r="O140" i="19"/>
  <c r="O139" i="19"/>
  <c r="O138" i="19"/>
  <c r="O137" i="19"/>
  <c r="O136" i="19"/>
  <c r="O135" i="19"/>
  <c r="O134" i="19"/>
  <c r="O133" i="19"/>
  <c r="O132" i="19"/>
  <c r="O131" i="19"/>
  <c r="O130" i="19"/>
  <c r="O129" i="19"/>
  <c r="O128" i="19"/>
  <c r="O127" i="19"/>
  <c r="O126" i="19"/>
  <c r="O125" i="19"/>
  <c r="O124" i="19"/>
  <c r="O123" i="19"/>
  <c r="O122" i="19"/>
  <c r="O121" i="19"/>
  <c r="O120" i="19"/>
  <c r="O119" i="19"/>
  <c r="O118" i="19"/>
  <c r="O117" i="19"/>
  <c r="O116" i="19"/>
  <c r="O115" i="19"/>
  <c r="O114" i="19"/>
  <c r="O113" i="19"/>
  <c r="O112" i="19"/>
  <c r="O111" i="19"/>
  <c r="O110" i="19"/>
  <c r="O109" i="19"/>
  <c r="O108" i="19"/>
  <c r="O107" i="19"/>
  <c r="O106" i="19"/>
  <c r="O105" i="19"/>
  <c r="O104" i="19"/>
  <c r="O103" i="19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T63" i="19"/>
  <c r="O63" i="19"/>
  <c r="O62" i="19"/>
  <c r="O61" i="19"/>
  <c r="O60" i="19"/>
  <c r="T59" i="19"/>
  <c r="T68" i="19" s="1"/>
  <c r="O59" i="19"/>
  <c r="O58" i="19"/>
  <c r="O57" i="19"/>
  <c r="T56" i="19"/>
  <c r="V55" i="19" s="1"/>
  <c r="O56" i="19"/>
  <c r="O55" i="19"/>
  <c r="T53" i="19"/>
  <c r="O54" i="19"/>
  <c r="O53" i="19"/>
  <c r="O52" i="19"/>
  <c r="O51" i="19"/>
  <c r="T50" i="19"/>
  <c r="O50" i="19"/>
  <c r="T49" i="19"/>
  <c r="G48" i="19"/>
  <c r="O49" i="19" s="1"/>
  <c r="R42" i="19"/>
  <c r="R41" i="19"/>
  <c r="H36" i="19"/>
  <c r="R32" i="19"/>
  <c r="S32" i="19" s="1"/>
  <c r="R31" i="19"/>
  <c r="S31" i="19" s="1"/>
  <c r="R30" i="19"/>
  <c r="S30" i="19" s="1"/>
  <c r="S29" i="19"/>
  <c r="H26" i="19"/>
  <c r="T51" i="19" s="1"/>
  <c r="S19" i="19"/>
  <c r="H19" i="19"/>
  <c r="H22" i="19" s="1"/>
  <c r="I20" i="19" s="1"/>
  <c r="D10" i="19"/>
  <c r="R31" i="15"/>
  <c r="R32" i="15"/>
  <c r="R30" i="15"/>
  <c r="S30" i="15" s="1"/>
  <c r="H19" i="15"/>
  <c r="S29" i="15"/>
  <c r="T53" i="15"/>
  <c r="D10" i="15"/>
  <c r="O48" i="19" l="1"/>
  <c r="I28" i="19"/>
  <c r="T48" i="19"/>
  <c r="I25" i="19"/>
  <c r="I23" i="19"/>
  <c r="I24" i="19"/>
  <c r="I29" i="19"/>
  <c r="I19" i="19"/>
  <c r="I26" i="19"/>
  <c r="I36" i="19"/>
  <c r="T58" i="19"/>
  <c r="V57" i="19" s="1"/>
  <c r="I21" i="19"/>
  <c r="H27" i="19"/>
  <c r="S31" i="15"/>
  <c r="S32" i="15"/>
  <c r="T52" i="19" l="1"/>
  <c r="I27" i="19"/>
  <c r="H36" i="15"/>
  <c r="T58" i="15" s="1"/>
  <c r="V57" i="15" s="1"/>
  <c r="T63" i="15"/>
  <c r="H26" i="15"/>
  <c r="T68" i="15"/>
  <c r="S19" i="15"/>
  <c r="T56" i="15"/>
  <c r="W48" i="19" l="1"/>
  <c r="T16" i="19"/>
  <c r="T15" i="19"/>
  <c r="T20" i="19"/>
  <c r="T19" i="19"/>
  <c r="T17" i="19"/>
  <c r="T18" i="19"/>
  <c r="T51" i="15"/>
  <c r="T49" i="15"/>
  <c r="R41" i="15"/>
  <c r="O50" i="15"/>
  <c r="G48" i="15"/>
  <c r="O49" i="15" s="1"/>
  <c r="R42" i="15"/>
  <c r="T5" i="19" l="1"/>
  <c r="T21" i="19"/>
  <c r="T24" i="19" s="1"/>
  <c r="O51" i="15"/>
  <c r="O48" i="15"/>
  <c r="O52" i="15" l="1"/>
  <c r="O53" i="15" l="1"/>
  <c r="O54" i="15" l="1"/>
  <c r="O55" i="15" l="1"/>
  <c r="O56" i="15" l="1"/>
  <c r="O57" i="15" l="1"/>
  <c r="O58" i="15" l="1"/>
  <c r="O59" i="15" l="1"/>
  <c r="O60" i="15" l="1"/>
  <c r="O61" i="15" l="1"/>
  <c r="O62" i="15" l="1"/>
  <c r="O63" i="15" l="1"/>
  <c r="O64" i="15" l="1"/>
  <c r="O65" i="15" l="1"/>
  <c r="O66" i="15" l="1"/>
  <c r="O67" i="15" l="1"/>
  <c r="O68" i="15" l="1"/>
  <c r="O69" i="15" l="1"/>
  <c r="O70" i="15" l="1"/>
  <c r="O71" i="15" l="1"/>
  <c r="O72" i="15" l="1"/>
  <c r="O73" i="15" l="1"/>
  <c r="O74" i="15" l="1"/>
  <c r="O75" i="15" l="1"/>
  <c r="O76" i="15" l="1"/>
  <c r="O77" i="15" l="1"/>
  <c r="O78" i="15" l="1"/>
  <c r="O79" i="15" l="1"/>
  <c r="O80" i="15" l="1"/>
  <c r="O81" i="15" l="1"/>
  <c r="O82" i="15" l="1"/>
  <c r="O83" i="15" l="1"/>
  <c r="O84" i="15" l="1"/>
  <c r="O85" i="15" l="1"/>
  <c r="O86" i="15" l="1"/>
  <c r="O87" i="15" l="1"/>
  <c r="O88" i="15" l="1"/>
  <c r="O89" i="15" l="1"/>
  <c r="O90" i="15" l="1"/>
  <c r="O91" i="15" l="1"/>
  <c r="O92" i="15" l="1"/>
  <c r="O93" i="15" l="1"/>
  <c r="O94" i="15" l="1"/>
  <c r="O95" i="15" l="1"/>
  <c r="O96" i="15" l="1"/>
  <c r="O97" i="15" l="1"/>
  <c r="O98" i="15" l="1"/>
  <c r="O99" i="15" l="1"/>
  <c r="O100" i="15" l="1"/>
  <c r="O101" i="15" l="1"/>
  <c r="O102" i="15" l="1"/>
  <c r="O103" i="15" l="1"/>
  <c r="O104" i="15" l="1"/>
  <c r="O105" i="15" l="1"/>
  <c r="O106" i="15" l="1"/>
  <c r="O107" i="15" l="1"/>
  <c r="O108" i="15" l="1"/>
  <c r="O109" i="15" l="1"/>
  <c r="O110" i="15" l="1"/>
  <c r="O111" i="15" l="1"/>
  <c r="O112" i="15" l="1"/>
  <c r="O113" i="15" l="1"/>
  <c r="O114" i="15" l="1"/>
  <c r="O115" i="15" l="1"/>
  <c r="O116" i="15" l="1"/>
  <c r="O117" i="15" l="1"/>
  <c r="O118" i="15" l="1"/>
  <c r="O119" i="15" l="1"/>
  <c r="O120" i="15" l="1"/>
  <c r="O121" i="15" l="1"/>
  <c r="O122" i="15" l="1"/>
  <c r="O123" i="15" l="1"/>
  <c r="O124" i="15" l="1"/>
  <c r="O125" i="15" l="1"/>
  <c r="O126" i="15" l="1"/>
  <c r="O127" i="15" l="1"/>
  <c r="O128" i="15" l="1"/>
  <c r="O129" i="15" l="1"/>
  <c r="O130" i="15" l="1"/>
  <c r="O131" i="15" l="1"/>
  <c r="O132" i="15" l="1"/>
  <c r="O133" i="15" l="1"/>
  <c r="O134" i="15" l="1"/>
  <c r="O135" i="15" l="1"/>
  <c r="O136" i="15" l="1"/>
  <c r="O137" i="15" l="1"/>
  <c r="O138" i="15" l="1"/>
  <c r="O139" i="15" l="1"/>
  <c r="O140" i="15" l="1"/>
  <c r="O141" i="15" l="1"/>
  <c r="O142" i="15" l="1"/>
  <c r="O143" i="15" l="1"/>
  <c r="O144" i="15" l="1"/>
  <c r="O145" i="15" l="1"/>
  <c r="O146" i="15" l="1"/>
  <c r="O147" i="15" l="1"/>
  <c r="O148" i="15" l="1"/>
  <c r="O149" i="15" l="1"/>
  <c r="O150" i="15" l="1"/>
  <c r="O151" i="15" l="1"/>
  <c r="O152" i="15" l="1"/>
  <c r="O153" i="15" l="1"/>
  <c r="O154" i="15" l="1"/>
  <c r="O155" i="15" l="1"/>
  <c r="O156" i="15" l="1"/>
  <c r="O157" i="15" l="1"/>
  <c r="O158" i="15" l="1"/>
  <c r="O159" i="15" l="1"/>
  <c r="O160" i="15" l="1"/>
  <c r="O161" i="15" l="1"/>
  <c r="O162" i="15" l="1"/>
  <c r="O163" i="15" l="1"/>
  <c r="O164" i="15" l="1"/>
  <c r="O165" i="15" l="1"/>
  <c r="O166" i="15" l="1"/>
  <c r="O167" i="15" l="1"/>
  <c r="O168" i="15" l="1"/>
  <c r="O169" i="15" l="1"/>
  <c r="O170" i="15" l="1"/>
  <c r="O171" i="15" l="1"/>
  <c r="O172" i="15" l="1"/>
  <c r="O173" i="15" l="1"/>
  <c r="O174" i="15" l="1"/>
  <c r="O175" i="15" l="1"/>
  <c r="O176" i="15" l="1"/>
  <c r="O177" i="15" l="1"/>
  <c r="O178" i="15" l="1"/>
  <c r="O179" i="15" l="1"/>
  <c r="O180" i="15" l="1"/>
  <c r="O181" i="15" l="1"/>
  <c r="O182" i="15" l="1"/>
  <c r="O183" i="15" l="1"/>
  <c r="O184" i="15" l="1"/>
  <c r="O185" i="15" l="1"/>
  <c r="O186" i="15" l="1"/>
  <c r="O187" i="15" l="1"/>
  <c r="O188" i="15" l="1"/>
  <c r="O189" i="15" l="1"/>
  <c r="O190" i="15" l="1"/>
  <c r="O191" i="15" l="1"/>
  <c r="O192" i="15" l="1"/>
  <c r="O193" i="15" l="1"/>
  <c r="O194" i="15" l="1"/>
  <c r="O195" i="15" l="1"/>
  <c r="O196" i="15" l="1"/>
  <c r="O197" i="15" l="1"/>
  <c r="O198" i="15" l="1"/>
  <c r="O199" i="15" l="1"/>
  <c r="O200" i="15" l="1"/>
  <c r="O201" i="15" l="1"/>
  <c r="O202" i="15" l="1"/>
  <c r="O203" i="15" l="1"/>
  <c r="O204" i="15" l="1"/>
  <c r="O205" i="15" l="1"/>
  <c r="O206" i="15" l="1"/>
  <c r="O207" i="15" l="1"/>
  <c r="O208" i="15" l="1"/>
  <c r="O209" i="15" l="1"/>
  <c r="O210" i="15" l="1"/>
  <c r="O211" i="15" l="1"/>
  <c r="O212" i="15" l="1"/>
  <c r="O213" i="15" l="1"/>
  <c r="O214" i="15" l="1"/>
  <c r="O215" i="15" l="1"/>
  <c r="O216" i="15" l="1"/>
  <c r="O217" i="15" l="1"/>
  <c r="O218" i="15" l="1"/>
  <c r="O219" i="15" l="1"/>
  <c r="O220" i="15" l="1"/>
  <c r="O221" i="15" l="1"/>
  <c r="O222" i="15" l="1"/>
  <c r="O223" i="15" l="1"/>
  <c r="O224" i="15" l="1"/>
  <c r="O225" i="15" l="1"/>
  <c r="O226" i="15" l="1"/>
  <c r="O227" i="15" l="1"/>
  <c r="O228" i="15" l="1"/>
  <c r="O229" i="15" l="1"/>
  <c r="O230" i="15" l="1"/>
  <c r="O231" i="15" l="1"/>
  <c r="O232" i="15" l="1"/>
  <c r="O233" i="15" l="1"/>
  <c r="O234" i="15" l="1"/>
  <c r="O235" i="15" l="1"/>
  <c r="O236" i="15" l="1"/>
  <c r="O237" i="15" l="1"/>
  <c r="O238" i="15" l="1"/>
  <c r="O239" i="15" l="1"/>
  <c r="O240" i="15" l="1"/>
  <c r="O241" i="15" l="1"/>
  <c r="O242" i="15" l="1"/>
  <c r="O243" i="15" l="1"/>
  <c r="O244" i="15" l="1"/>
  <c r="O245" i="15" l="1"/>
  <c r="O246" i="15" l="1"/>
  <c r="O247" i="15" l="1"/>
  <c r="O248" i="15" l="1"/>
  <c r="O249" i="15" l="1"/>
  <c r="O250" i="15" l="1"/>
  <c r="O251" i="15" l="1"/>
  <c r="O252" i="15" l="1"/>
  <c r="O253" i="15" l="1"/>
  <c r="O254" i="15" l="1"/>
  <c r="O255" i="15" l="1"/>
  <c r="O256" i="15" l="1"/>
  <c r="O257" i="15" l="1"/>
  <c r="O258" i="15" l="1"/>
  <c r="O259" i="15" l="1"/>
  <c r="O260" i="15" l="1"/>
  <c r="O261" i="15" l="1"/>
  <c r="O262" i="15" l="1"/>
  <c r="O263" i="15" l="1"/>
  <c r="O264" i="15" l="1"/>
  <c r="O265" i="15" l="1"/>
  <c r="O266" i="15" l="1"/>
  <c r="O267" i="15" l="1"/>
  <c r="O268" i="15" l="1"/>
  <c r="O269" i="15" l="1"/>
  <c r="O270" i="15" l="1"/>
  <c r="O271" i="15" l="1"/>
  <c r="O272" i="15" l="1"/>
  <c r="O273" i="15" l="1"/>
  <c r="O274" i="15" l="1"/>
  <c r="O275" i="15" l="1"/>
  <c r="O276" i="15" l="1"/>
  <c r="O277" i="15" l="1"/>
  <c r="O278" i="15" l="1"/>
  <c r="O279" i="15" l="1"/>
  <c r="O280" i="15" l="1"/>
  <c r="O281" i="15" l="1"/>
  <c r="O282" i="15" l="1"/>
  <c r="O283" i="15" l="1"/>
  <c r="O284" i="15" l="1"/>
  <c r="O285" i="15" l="1"/>
  <c r="O286" i="15" l="1"/>
  <c r="O287" i="15" l="1"/>
  <c r="O288" i="15" l="1"/>
  <c r="O289" i="15" l="1"/>
  <c r="O290" i="15" l="1"/>
  <c r="O291" i="15" l="1"/>
  <c r="O292" i="15" l="1"/>
  <c r="O293" i="15" l="1"/>
  <c r="O294" i="15" l="1"/>
  <c r="O295" i="15" l="1"/>
  <c r="O296" i="15" l="1"/>
  <c r="O297" i="15" l="1"/>
  <c r="O298" i="15" l="1"/>
  <c r="O299" i="15" l="1"/>
  <c r="O300" i="15" l="1"/>
  <c r="O301" i="15" l="1"/>
  <c r="O302" i="15" l="1"/>
  <c r="O303" i="15" l="1"/>
  <c r="O304" i="15" l="1"/>
  <c r="O305" i="15" l="1"/>
  <c r="O306" i="15" l="1"/>
  <c r="O307" i="15" l="1"/>
  <c r="O308" i="15" l="1"/>
  <c r="O309" i="15" l="1"/>
  <c r="O310" i="15" l="1"/>
  <c r="O311" i="15" l="1"/>
  <c r="O312" i="15" l="1"/>
  <c r="O313" i="15" l="1"/>
  <c r="O314" i="15" l="1"/>
  <c r="O315" i="15" l="1"/>
  <c r="O316" i="15" l="1"/>
  <c r="O317" i="15" l="1"/>
  <c r="O318" i="15" l="1"/>
  <c r="O319" i="15" l="1"/>
  <c r="O320" i="15" l="1"/>
  <c r="O321" i="15" l="1"/>
  <c r="O322" i="15" l="1"/>
  <c r="O323" i="15" l="1"/>
  <c r="O324" i="15" l="1"/>
  <c r="O325" i="15" l="1"/>
  <c r="O326" i="15" l="1"/>
  <c r="O327" i="15" l="1"/>
  <c r="O328" i="15" l="1"/>
  <c r="O329" i="15" l="1"/>
  <c r="O330" i="15" l="1"/>
  <c r="O331" i="15" l="1"/>
  <c r="O332" i="15" l="1"/>
  <c r="O333" i="15" l="1"/>
  <c r="O334" i="15" l="1"/>
  <c r="O335" i="15" l="1"/>
  <c r="O336" i="15" l="1"/>
  <c r="O337" i="15" l="1"/>
  <c r="O338" i="15" l="1"/>
  <c r="O339" i="15" l="1"/>
  <c r="O340" i="15" l="1"/>
  <c r="O341" i="15" l="1"/>
  <c r="O342" i="15" l="1"/>
  <c r="O343" i="15" l="1"/>
  <c r="O344" i="15" l="1"/>
  <c r="O345" i="15" l="1"/>
  <c r="O346" i="15" l="1"/>
  <c r="O347" i="15" l="1"/>
  <c r="O348" i="15" l="1"/>
  <c r="O349" i="15" l="1"/>
  <c r="O350" i="15" l="1"/>
  <c r="O351" i="15" l="1"/>
  <c r="O352" i="15" l="1"/>
  <c r="O353" i="15" l="1"/>
  <c r="O354" i="15" l="1"/>
  <c r="O355" i="15" l="1"/>
  <c r="O356" i="15" l="1"/>
  <c r="O357" i="15" l="1"/>
  <c r="O358" i="15" l="1"/>
  <c r="O359" i="15" l="1"/>
  <c r="O360" i="15" l="1"/>
  <c r="O361" i="15" l="1"/>
  <c r="O362" i="15" l="1"/>
  <c r="O363" i="15" l="1"/>
  <c r="O364" i="15" l="1"/>
  <c r="O365" i="15" l="1"/>
  <c r="O366" i="15" l="1"/>
  <c r="O367" i="15" l="1"/>
  <c r="O368" i="15" l="1"/>
  <c r="O369" i="15" l="1"/>
  <c r="O370" i="15" l="1"/>
  <c r="O371" i="15" l="1"/>
  <c r="O372" i="15" l="1"/>
  <c r="O373" i="15" l="1"/>
  <c r="O374" i="15" l="1"/>
  <c r="O375" i="15" l="1"/>
  <c r="O376" i="15" l="1"/>
  <c r="O377" i="15" l="1"/>
  <c r="O378" i="15" l="1"/>
  <c r="O379" i="15" l="1"/>
  <c r="O380" i="15" l="1"/>
  <c r="O381" i="15" l="1"/>
  <c r="O382" i="15" l="1"/>
  <c r="O383" i="15" l="1"/>
  <c r="O384" i="15" l="1"/>
  <c r="O385" i="15" l="1"/>
  <c r="O386" i="15" l="1"/>
  <c r="O387" i="15" l="1"/>
  <c r="O388" i="15" l="1"/>
  <c r="O389" i="15" l="1"/>
  <c r="O390" i="15" l="1"/>
  <c r="O391" i="15" l="1"/>
  <c r="O392" i="15" l="1"/>
  <c r="O393" i="15" l="1"/>
  <c r="O394" i="15" l="1"/>
  <c r="O395" i="15" l="1"/>
  <c r="O396" i="15" l="1"/>
  <c r="O397" i="15" l="1"/>
  <c r="O398" i="15" l="1"/>
  <c r="O399" i="15" l="1"/>
  <c r="O400" i="15" l="1"/>
  <c r="O401" i="15" l="1"/>
  <c r="O402" i="15" l="1"/>
  <c r="O403" i="15" l="1"/>
  <c r="O404" i="15" l="1"/>
  <c r="O405" i="15" l="1"/>
  <c r="O406" i="15" l="1"/>
  <c r="O407" i="15" s="1"/>
  <c r="H22" i="15"/>
  <c r="I31" i="15" s="1"/>
  <c r="H27" i="15" l="1"/>
  <c r="T48" i="15"/>
  <c r="I19" i="15"/>
  <c r="I23" i="15"/>
  <c r="I28" i="15"/>
  <c r="I20" i="15"/>
  <c r="I24" i="15"/>
  <c r="I29" i="15"/>
  <c r="I21" i="15"/>
  <c r="I25" i="15"/>
  <c r="I36" i="15"/>
  <c r="I26" i="15"/>
  <c r="I27" i="15" l="1"/>
  <c r="T52" i="15"/>
  <c r="V48" i="15" s="1"/>
  <c r="W48" i="15" s="1"/>
  <c r="T15" i="15" l="1"/>
  <c r="T19" i="15"/>
  <c r="T5" i="15"/>
  <c r="T16" i="15"/>
  <c r="T20" i="15"/>
  <c r="T17" i="15"/>
  <c r="T18" i="15"/>
  <c r="T21" i="15" l="1"/>
  <c r="T24" i="15" s="1"/>
  <c r="T4" i="15"/>
  <c r="S5" i="15"/>
  <c r="S6" i="15"/>
  <c r="T6" i="15"/>
  <c r="H8" i="15"/>
  <c r="T9" i="15"/>
  <c r="H10" i="15"/>
  <c r="T10" i="15"/>
  <c r="I17" i="15"/>
  <c r="J17" i="15"/>
  <c r="F18" i="15"/>
  <c r="J19" i="15"/>
  <c r="J20" i="15"/>
  <c r="J21" i="15"/>
  <c r="B22" i="15"/>
  <c r="J23" i="15"/>
  <c r="J24" i="15"/>
  <c r="J25" i="15"/>
  <c r="J26" i="15"/>
  <c r="J27" i="15"/>
  <c r="J28" i="15"/>
  <c r="J29" i="15"/>
  <c r="T29" i="15"/>
  <c r="H30" i="15"/>
  <c r="I30" i="15"/>
  <c r="J30" i="15"/>
  <c r="T30" i="15"/>
  <c r="J31" i="15"/>
  <c r="T31" i="15"/>
  <c r="B32" i="15"/>
  <c r="H32" i="15"/>
  <c r="T32" i="15"/>
  <c r="F33" i="15"/>
  <c r="H34" i="15"/>
  <c r="I34" i="15"/>
  <c r="J34" i="15"/>
  <c r="H35" i="15"/>
  <c r="I35" i="15"/>
  <c r="J35" i="15"/>
  <c r="J36" i="15"/>
  <c r="H37" i="15"/>
  <c r="I37" i="15"/>
  <c r="J37" i="15"/>
  <c r="B38" i="15"/>
  <c r="H38" i="15"/>
  <c r="H40" i="15"/>
  <c r="F41" i="15"/>
  <c r="O41" i="15"/>
  <c r="S41" i="15"/>
  <c r="B42" i="15"/>
  <c r="H42" i="15"/>
  <c r="O42" i="15"/>
  <c r="S42" i="15"/>
  <c r="F47" i="15"/>
  <c r="C48" i="15"/>
  <c r="D48" i="15"/>
  <c r="E48" i="15"/>
  <c r="F48" i="15"/>
  <c r="H48" i="15"/>
  <c r="I48" i="15"/>
  <c r="J48" i="15"/>
  <c r="X48" i="15"/>
  <c r="C49" i="15"/>
  <c r="D49" i="15"/>
  <c r="E49" i="15"/>
  <c r="F49" i="15"/>
  <c r="H49" i="15"/>
  <c r="I49" i="15"/>
  <c r="J49" i="15"/>
  <c r="C50" i="15"/>
  <c r="D50" i="15"/>
  <c r="E50" i="15"/>
  <c r="F50" i="15"/>
  <c r="H50" i="15"/>
  <c r="I50" i="15"/>
  <c r="J50" i="15"/>
  <c r="C51" i="15"/>
  <c r="D51" i="15"/>
  <c r="E51" i="15"/>
  <c r="F51" i="15"/>
  <c r="H51" i="15"/>
  <c r="I51" i="15"/>
  <c r="J51" i="15"/>
  <c r="C52" i="15"/>
  <c r="D52" i="15"/>
  <c r="E52" i="15"/>
  <c r="F52" i="15"/>
  <c r="H52" i="15"/>
  <c r="I52" i="15"/>
  <c r="J52" i="15"/>
  <c r="X52" i="15"/>
  <c r="C53" i="15"/>
  <c r="D53" i="15"/>
  <c r="E53" i="15"/>
  <c r="F53" i="15"/>
  <c r="H53" i="15"/>
  <c r="I53" i="15"/>
  <c r="J53" i="15"/>
  <c r="C54" i="15"/>
  <c r="D54" i="15"/>
  <c r="E54" i="15"/>
  <c r="F54" i="15"/>
  <c r="H54" i="15"/>
  <c r="I54" i="15"/>
  <c r="J54" i="15"/>
  <c r="C55" i="15"/>
  <c r="D55" i="15"/>
  <c r="E55" i="15"/>
  <c r="F55" i="15"/>
  <c r="H55" i="15"/>
  <c r="I55" i="15"/>
  <c r="J55" i="15"/>
  <c r="W55" i="15"/>
  <c r="C56" i="15"/>
  <c r="D56" i="15"/>
  <c r="E56" i="15"/>
  <c r="F56" i="15"/>
  <c r="H56" i="15"/>
  <c r="I56" i="15"/>
  <c r="J56" i="15"/>
  <c r="C57" i="15"/>
  <c r="D57" i="15"/>
  <c r="E57" i="15"/>
  <c r="F57" i="15"/>
  <c r="H57" i="15"/>
  <c r="I57" i="15"/>
  <c r="J57" i="15"/>
  <c r="C58" i="15"/>
  <c r="D58" i="15"/>
  <c r="E58" i="15"/>
  <c r="F58" i="15"/>
  <c r="H58" i="15"/>
  <c r="I58" i="15"/>
  <c r="J58" i="15"/>
  <c r="C59" i="15"/>
  <c r="D59" i="15"/>
  <c r="E59" i="15"/>
  <c r="F59" i="15"/>
  <c r="H59" i="15"/>
  <c r="I59" i="15"/>
  <c r="J59" i="15"/>
  <c r="C60" i="15"/>
  <c r="D60" i="15"/>
  <c r="E60" i="15"/>
  <c r="F60" i="15"/>
  <c r="H60" i="15"/>
  <c r="I60" i="15"/>
  <c r="J60" i="15"/>
  <c r="C61" i="15"/>
  <c r="D61" i="15"/>
  <c r="E61" i="15"/>
  <c r="F61" i="15"/>
  <c r="H61" i="15"/>
  <c r="I61" i="15"/>
  <c r="J61" i="15"/>
  <c r="T61" i="15"/>
  <c r="V61" i="15"/>
  <c r="C62" i="15"/>
  <c r="D62" i="15"/>
  <c r="E62" i="15"/>
  <c r="F62" i="15"/>
  <c r="H62" i="15"/>
  <c r="I62" i="15"/>
  <c r="J62" i="15"/>
  <c r="T62" i="15"/>
  <c r="C63" i="15"/>
  <c r="D63" i="15"/>
  <c r="E63" i="15"/>
  <c r="F63" i="15"/>
  <c r="H63" i="15"/>
  <c r="I63" i="15"/>
  <c r="J63" i="15"/>
  <c r="C64" i="15"/>
  <c r="D64" i="15"/>
  <c r="E64" i="15"/>
  <c r="F64" i="15"/>
  <c r="H64" i="15"/>
  <c r="I64" i="15"/>
  <c r="J64" i="15"/>
  <c r="V64" i="15"/>
  <c r="C65" i="15"/>
  <c r="D65" i="15"/>
  <c r="E65" i="15"/>
  <c r="F65" i="15"/>
  <c r="H65" i="15"/>
  <c r="I65" i="15"/>
  <c r="J65" i="15"/>
  <c r="T65" i="15"/>
  <c r="C66" i="15"/>
  <c r="D66" i="15"/>
  <c r="E66" i="15"/>
  <c r="F66" i="15"/>
  <c r="H66" i="15"/>
  <c r="I66" i="15"/>
  <c r="J66" i="15"/>
  <c r="C67" i="15"/>
  <c r="D67" i="15"/>
  <c r="E67" i="15"/>
  <c r="F67" i="15"/>
  <c r="H67" i="15"/>
  <c r="I67" i="15"/>
  <c r="J67" i="15"/>
  <c r="T67" i="15"/>
  <c r="V67" i="15"/>
  <c r="C68" i="15"/>
  <c r="D68" i="15"/>
  <c r="E68" i="15"/>
  <c r="F68" i="15"/>
  <c r="H68" i="15"/>
  <c r="I68" i="15"/>
  <c r="J68" i="15"/>
  <c r="C69" i="15"/>
  <c r="D69" i="15"/>
  <c r="E69" i="15"/>
  <c r="F69" i="15"/>
  <c r="H69" i="15"/>
  <c r="I69" i="15"/>
  <c r="J69" i="15"/>
  <c r="C70" i="15"/>
  <c r="D70" i="15"/>
  <c r="E70" i="15"/>
  <c r="F70" i="15"/>
  <c r="H70" i="15"/>
  <c r="I70" i="15"/>
  <c r="J70" i="15"/>
  <c r="C71" i="15"/>
  <c r="D71" i="15"/>
  <c r="E71" i="15"/>
  <c r="F71" i="15"/>
  <c r="H71" i="15"/>
  <c r="I71" i="15"/>
  <c r="J71" i="15"/>
  <c r="C72" i="15"/>
  <c r="D72" i="15"/>
  <c r="E72" i="15"/>
  <c r="F72" i="15"/>
  <c r="H72" i="15"/>
  <c r="I72" i="15"/>
  <c r="J72" i="15"/>
  <c r="C73" i="15"/>
  <c r="D73" i="15"/>
  <c r="E73" i="15"/>
  <c r="F73" i="15"/>
  <c r="H73" i="15"/>
  <c r="I73" i="15"/>
  <c r="J73" i="15"/>
  <c r="C74" i="15"/>
  <c r="D74" i="15"/>
  <c r="E74" i="15"/>
  <c r="F74" i="15"/>
  <c r="H74" i="15"/>
  <c r="I74" i="15"/>
  <c r="J74" i="15"/>
  <c r="C75" i="15"/>
  <c r="D75" i="15"/>
  <c r="E75" i="15"/>
  <c r="F75" i="15"/>
  <c r="H75" i="15"/>
  <c r="I75" i="15"/>
  <c r="J75" i="15"/>
  <c r="C76" i="15"/>
  <c r="D76" i="15"/>
  <c r="E76" i="15"/>
  <c r="F76" i="15"/>
  <c r="H76" i="15"/>
  <c r="I76" i="15"/>
  <c r="J76" i="15"/>
  <c r="C77" i="15"/>
  <c r="D77" i="15"/>
  <c r="E77" i="15"/>
  <c r="F77" i="15"/>
  <c r="H77" i="15"/>
  <c r="I77" i="15"/>
  <c r="J77" i="15"/>
  <c r="C78" i="15"/>
  <c r="D78" i="15"/>
  <c r="E78" i="15"/>
  <c r="F78" i="15"/>
  <c r="H78" i="15"/>
  <c r="I78" i="15"/>
  <c r="J78" i="15"/>
  <c r="C79" i="15"/>
  <c r="D79" i="15"/>
  <c r="E79" i="15"/>
  <c r="F79" i="15"/>
  <c r="H79" i="15"/>
  <c r="I79" i="15"/>
  <c r="J79" i="15"/>
  <c r="C80" i="15"/>
  <c r="D80" i="15"/>
  <c r="E80" i="15"/>
  <c r="F80" i="15"/>
  <c r="H80" i="15"/>
  <c r="I80" i="15"/>
  <c r="J80" i="15"/>
  <c r="C81" i="15"/>
  <c r="D81" i="15"/>
  <c r="E81" i="15"/>
  <c r="F81" i="15"/>
  <c r="H81" i="15"/>
  <c r="I81" i="15"/>
  <c r="J81" i="15"/>
  <c r="C82" i="15"/>
  <c r="D82" i="15"/>
  <c r="E82" i="15"/>
  <c r="F82" i="15"/>
  <c r="H82" i="15"/>
  <c r="I82" i="15"/>
  <c r="J82" i="15"/>
  <c r="C83" i="15"/>
  <c r="D83" i="15"/>
  <c r="E83" i="15"/>
  <c r="F83" i="15"/>
  <c r="H83" i="15"/>
  <c r="I83" i="15"/>
  <c r="J83" i="15"/>
  <c r="C84" i="15"/>
  <c r="D84" i="15"/>
  <c r="E84" i="15"/>
  <c r="F84" i="15"/>
  <c r="H84" i="15"/>
  <c r="I84" i="15"/>
  <c r="J84" i="15"/>
  <c r="C85" i="15"/>
  <c r="D85" i="15"/>
  <c r="E85" i="15"/>
  <c r="F85" i="15"/>
  <c r="H85" i="15"/>
  <c r="I85" i="15"/>
  <c r="J85" i="15"/>
  <c r="C86" i="15"/>
  <c r="D86" i="15"/>
  <c r="E86" i="15"/>
  <c r="F86" i="15"/>
  <c r="H86" i="15"/>
  <c r="I86" i="15"/>
  <c r="J86" i="15"/>
  <c r="C87" i="15"/>
  <c r="D87" i="15"/>
  <c r="E87" i="15"/>
  <c r="F87" i="15"/>
  <c r="H87" i="15"/>
  <c r="I87" i="15"/>
  <c r="J87" i="15"/>
  <c r="C88" i="15"/>
  <c r="D88" i="15"/>
  <c r="E88" i="15"/>
  <c r="F88" i="15"/>
  <c r="H88" i="15"/>
  <c r="I88" i="15"/>
  <c r="J88" i="15"/>
  <c r="C89" i="15"/>
  <c r="D89" i="15"/>
  <c r="E89" i="15"/>
  <c r="F89" i="15"/>
  <c r="H89" i="15"/>
  <c r="I89" i="15"/>
  <c r="J89" i="15"/>
  <c r="C90" i="15"/>
  <c r="D90" i="15"/>
  <c r="E90" i="15"/>
  <c r="F90" i="15"/>
  <c r="H90" i="15"/>
  <c r="I90" i="15"/>
  <c r="J90" i="15"/>
  <c r="C91" i="15"/>
  <c r="D91" i="15"/>
  <c r="E91" i="15"/>
  <c r="F91" i="15"/>
  <c r="H91" i="15"/>
  <c r="I91" i="15"/>
  <c r="J91" i="15"/>
  <c r="C92" i="15"/>
  <c r="D92" i="15"/>
  <c r="E92" i="15"/>
  <c r="F92" i="15"/>
  <c r="H92" i="15"/>
  <c r="I92" i="15"/>
  <c r="J92" i="15"/>
  <c r="C93" i="15"/>
  <c r="D93" i="15"/>
  <c r="E93" i="15"/>
  <c r="F93" i="15"/>
  <c r="H93" i="15"/>
  <c r="I93" i="15"/>
  <c r="J93" i="15"/>
  <c r="C94" i="15"/>
  <c r="D94" i="15"/>
  <c r="E94" i="15"/>
  <c r="F94" i="15"/>
  <c r="H94" i="15"/>
  <c r="I94" i="15"/>
  <c r="J94" i="15"/>
  <c r="C95" i="15"/>
  <c r="D95" i="15"/>
  <c r="E95" i="15"/>
  <c r="F95" i="15"/>
  <c r="H95" i="15"/>
  <c r="I95" i="15"/>
  <c r="J95" i="15"/>
  <c r="C96" i="15"/>
  <c r="D96" i="15"/>
  <c r="E96" i="15"/>
  <c r="F96" i="15"/>
  <c r="H96" i="15"/>
  <c r="I96" i="15"/>
  <c r="J96" i="15"/>
  <c r="C97" i="15"/>
  <c r="D97" i="15"/>
  <c r="E97" i="15"/>
  <c r="F97" i="15"/>
  <c r="H97" i="15"/>
  <c r="I97" i="15"/>
  <c r="J97" i="15"/>
  <c r="C98" i="15"/>
  <c r="D98" i="15"/>
  <c r="E98" i="15"/>
  <c r="F98" i="15"/>
  <c r="H98" i="15"/>
  <c r="I98" i="15"/>
  <c r="J98" i="15"/>
  <c r="C99" i="15"/>
  <c r="D99" i="15"/>
  <c r="E99" i="15"/>
  <c r="F99" i="15"/>
  <c r="H99" i="15"/>
  <c r="I99" i="15"/>
  <c r="J99" i="15"/>
  <c r="C100" i="15"/>
  <c r="D100" i="15"/>
  <c r="E100" i="15"/>
  <c r="F100" i="15"/>
  <c r="H100" i="15"/>
  <c r="I100" i="15"/>
  <c r="J100" i="15"/>
  <c r="C101" i="15"/>
  <c r="D101" i="15"/>
  <c r="E101" i="15"/>
  <c r="F101" i="15"/>
  <c r="H101" i="15"/>
  <c r="I101" i="15"/>
  <c r="J101" i="15"/>
  <c r="C102" i="15"/>
  <c r="D102" i="15"/>
  <c r="E102" i="15"/>
  <c r="F102" i="15"/>
  <c r="H102" i="15"/>
  <c r="I102" i="15"/>
  <c r="J102" i="15"/>
  <c r="C103" i="15"/>
  <c r="D103" i="15"/>
  <c r="E103" i="15"/>
  <c r="F103" i="15"/>
  <c r="H103" i="15"/>
  <c r="I103" i="15"/>
  <c r="J103" i="15"/>
  <c r="C104" i="15"/>
  <c r="D104" i="15"/>
  <c r="E104" i="15"/>
  <c r="F104" i="15"/>
  <c r="H104" i="15"/>
  <c r="I104" i="15"/>
  <c r="J104" i="15"/>
  <c r="C105" i="15"/>
  <c r="D105" i="15"/>
  <c r="E105" i="15"/>
  <c r="F105" i="15"/>
  <c r="H105" i="15"/>
  <c r="I105" i="15"/>
  <c r="J105" i="15"/>
  <c r="C106" i="15"/>
  <c r="D106" i="15"/>
  <c r="E106" i="15"/>
  <c r="F106" i="15"/>
  <c r="H106" i="15"/>
  <c r="I106" i="15"/>
  <c r="J106" i="15"/>
  <c r="C107" i="15"/>
  <c r="D107" i="15"/>
  <c r="E107" i="15"/>
  <c r="F107" i="15"/>
  <c r="H107" i="15"/>
  <c r="I107" i="15"/>
  <c r="J107" i="15"/>
  <c r="C108" i="15"/>
  <c r="D108" i="15"/>
  <c r="E108" i="15"/>
  <c r="F108" i="15"/>
  <c r="H108" i="15"/>
  <c r="I108" i="15"/>
  <c r="J108" i="15"/>
  <c r="C109" i="15"/>
  <c r="D109" i="15"/>
  <c r="E109" i="15"/>
  <c r="F109" i="15"/>
  <c r="H109" i="15"/>
  <c r="I109" i="15"/>
  <c r="J109" i="15"/>
  <c r="C110" i="15"/>
  <c r="D110" i="15"/>
  <c r="E110" i="15"/>
  <c r="F110" i="15"/>
  <c r="H110" i="15"/>
  <c r="I110" i="15"/>
  <c r="J110" i="15"/>
  <c r="C111" i="15"/>
  <c r="D111" i="15"/>
  <c r="E111" i="15"/>
  <c r="F111" i="15"/>
  <c r="H111" i="15"/>
  <c r="I111" i="15"/>
  <c r="J111" i="15"/>
  <c r="C112" i="15"/>
  <c r="D112" i="15"/>
  <c r="E112" i="15"/>
  <c r="F112" i="15"/>
  <c r="H112" i="15"/>
  <c r="I112" i="15"/>
  <c r="J112" i="15"/>
  <c r="C113" i="15"/>
  <c r="D113" i="15"/>
  <c r="E113" i="15"/>
  <c r="F113" i="15"/>
  <c r="H113" i="15"/>
  <c r="I113" i="15"/>
  <c r="J113" i="15"/>
  <c r="C114" i="15"/>
  <c r="D114" i="15"/>
  <c r="E114" i="15"/>
  <c r="F114" i="15"/>
  <c r="H114" i="15"/>
  <c r="I114" i="15"/>
  <c r="J114" i="15"/>
  <c r="C115" i="15"/>
  <c r="D115" i="15"/>
  <c r="E115" i="15"/>
  <c r="F115" i="15"/>
  <c r="H115" i="15"/>
  <c r="I115" i="15"/>
  <c r="J115" i="15"/>
  <c r="C116" i="15"/>
  <c r="D116" i="15"/>
  <c r="E116" i="15"/>
  <c r="F116" i="15"/>
  <c r="H116" i="15"/>
  <c r="I116" i="15"/>
  <c r="J116" i="15"/>
  <c r="C117" i="15"/>
  <c r="D117" i="15"/>
  <c r="E117" i="15"/>
  <c r="F117" i="15"/>
  <c r="H117" i="15"/>
  <c r="I117" i="15"/>
  <c r="J117" i="15"/>
  <c r="C118" i="15"/>
  <c r="D118" i="15"/>
  <c r="E118" i="15"/>
  <c r="F118" i="15"/>
  <c r="H118" i="15"/>
  <c r="I118" i="15"/>
  <c r="J118" i="15"/>
  <c r="C119" i="15"/>
  <c r="D119" i="15"/>
  <c r="E119" i="15"/>
  <c r="F119" i="15"/>
  <c r="H119" i="15"/>
  <c r="I119" i="15"/>
  <c r="J119" i="15"/>
  <c r="C120" i="15"/>
  <c r="D120" i="15"/>
  <c r="E120" i="15"/>
  <c r="F120" i="15"/>
  <c r="H120" i="15"/>
  <c r="I120" i="15"/>
  <c r="J120" i="15"/>
  <c r="C121" i="15"/>
  <c r="D121" i="15"/>
  <c r="E121" i="15"/>
  <c r="F121" i="15"/>
  <c r="H121" i="15"/>
  <c r="I121" i="15"/>
  <c r="J121" i="15"/>
  <c r="C122" i="15"/>
  <c r="D122" i="15"/>
  <c r="E122" i="15"/>
  <c r="F122" i="15"/>
  <c r="H122" i="15"/>
  <c r="I122" i="15"/>
  <c r="J122" i="15"/>
  <c r="C123" i="15"/>
  <c r="D123" i="15"/>
  <c r="E123" i="15"/>
  <c r="F123" i="15"/>
  <c r="H123" i="15"/>
  <c r="I123" i="15"/>
  <c r="J123" i="15"/>
  <c r="C124" i="15"/>
  <c r="D124" i="15"/>
  <c r="E124" i="15"/>
  <c r="F124" i="15"/>
  <c r="H124" i="15"/>
  <c r="I124" i="15"/>
  <c r="J124" i="15"/>
  <c r="C125" i="15"/>
  <c r="D125" i="15"/>
  <c r="E125" i="15"/>
  <c r="F125" i="15"/>
  <c r="H125" i="15"/>
  <c r="I125" i="15"/>
  <c r="J125" i="15"/>
  <c r="C126" i="15"/>
  <c r="D126" i="15"/>
  <c r="E126" i="15"/>
  <c r="F126" i="15"/>
  <c r="H126" i="15"/>
  <c r="I126" i="15"/>
  <c r="J126" i="15"/>
  <c r="C127" i="15"/>
  <c r="D127" i="15"/>
  <c r="E127" i="15"/>
  <c r="F127" i="15"/>
  <c r="H127" i="15"/>
  <c r="I127" i="15"/>
  <c r="J127" i="15"/>
  <c r="C128" i="15"/>
  <c r="D128" i="15"/>
  <c r="E128" i="15"/>
  <c r="F128" i="15"/>
  <c r="H128" i="15"/>
  <c r="I128" i="15"/>
  <c r="J128" i="15"/>
  <c r="C129" i="15"/>
  <c r="D129" i="15"/>
  <c r="E129" i="15"/>
  <c r="F129" i="15"/>
  <c r="H129" i="15"/>
  <c r="I129" i="15"/>
  <c r="J129" i="15"/>
  <c r="C130" i="15"/>
  <c r="D130" i="15"/>
  <c r="E130" i="15"/>
  <c r="F130" i="15"/>
  <c r="H130" i="15"/>
  <c r="I130" i="15"/>
  <c r="J130" i="15"/>
  <c r="C131" i="15"/>
  <c r="D131" i="15"/>
  <c r="E131" i="15"/>
  <c r="F131" i="15"/>
  <c r="H131" i="15"/>
  <c r="I131" i="15"/>
  <c r="J131" i="15"/>
  <c r="C132" i="15"/>
  <c r="D132" i="15"/>
  <c r="E132" i="15"/>
  <c r="F132" i="15"/>
  <c r="H132" i="15"/>
  <c r="I132" i="15"/>
  <c r="J132" i="15"/>
  <c r="C133" i="15"/>
  <c r="D133" i="15"/>
  <c r="E133" i="15"/>
  <c r="F133" i="15"/>
  <c r="H133" i="15"/>
  <c r="I133" i="15"/>
  <c r="J133" i="15"/>
  <c r="C134" i="15"/>
  <c r="D134" i="15"/>
  <c r="E134" i="15"/>
  <c r="F134" i="15"/>
  <c r="H134" i="15"/>
  <c r="I134" i="15"/>
  <c r="J134" i="15"/>
  <c r="C135" i="15"/>
  <c r="D135" i="15"/>
  <c r="E135" i="15"/>
  <c r="F135" i="15"/>
  <c r="H135" i="15"/>
  <c r="I135" i="15"/>
  <c r="J135" i="15"/>
  <c r="C136" i="15"/>
  <c r="D136" i="15"/>
  <c r="E136" i="15"/>
  <c r="F136" i="15"/>
  <c r="H136" i="15"/>
  <c r="I136" i="15"/>
  <c r="J136" i="15"/>
  <c r="C137" i="15"/>
  <c r="D137" i="15"/>
  <c r="E137" i="15"/>
  <c r="F137" i="15"/>
  <c r="H137" i="15"/>
  <c r="I137" i="15"/>
  <c r="J137" i="15"/>
  <c r="C138" i="15"/>
  <c r="D138" i="15"/>
  <c r="E138" i="15"/>
  <c r="F138" i="15"/>
  <c r="H138" i="15"/>
  <c r="I138" i="15"/>
  <c r="J138" i="15"/>
  <c r="C139" i="15"/>
  <c r="D139" i="15"/>
  <c r="E139" i="15"/>
  <c r="F139" i="15"/>
  <c r="H139" i="15"/>
  <c r="I139" i="15"/>
  <c r="J139" i="15"/>
  <c r="C140" i="15"/>
  <c r="D140" i="15"/>
  <c r="E140" i="15"/>
  <c r="F140" i="15"/>
  <c r="H140" i="15"/>
  <c r="I140" i="15"/>
  <c r="J140" i="15"/>
  <c r="C141" i="15"/>
  <c r="D141" i="15"/>
  <c r="E141" i="15"/>
  <c r="F141" i="15"/>
  <c r="H141" i="15"/>
  <c r="I141" i="15"/>
  <c r="J141" i="15"/>
  <c r="C142" i="15"/>
  <c r="D142" i="15"/>
  <c r="E142" i="15"/>
  <c r="F142" i="15"/>
  <c r="H142" i="15"/>
  <c r="I142" i="15"/>
  <c r="J142" i="15"/>
  <c r="C143" i="15"/>
  <c r="D143" i="15"/>
  <c r="E143" i="15"/>
  <c r="F143" i="15"/>
  <c r="H143" i="15"/>
  <c r="I143" i="15"/>
  <c r="J143" i="15"/>
  <c r="C144" i="15"/>
  <c r="D144" i="15"/>
  <c r="E144" i="15"/>
  <c r="F144" i="15"/>
  <c r="H144" i="15"/>
  <c r="I144" i="15"/>
  <c r="J144" i="15"/>
  <c r="C145" i="15"/>
  <c r="D145" i="15"/>
  <c r="E145" i="15"/>
  <c r="F145" i="15"/>
  <c r="H145" i="15"/>
  <c r="I145" i="15"/>
  <c r="J145" i="15"/>
  <c r="C146" i="15"/>
  <c r="D146" i="15"/>
  <c r="E146" i="15"/>
  <c r="F146" i="15"/>
  <c r="H146" i="15"/>
  <c r="I146" i="15"/>
  <c r="J146" i="15"/>
  <c r="C147" i="15"/>
  <c r="D147" i="15"/>
  <c r="E147" i="15"/>
  <c r="F147" i="15"/>
  <c r="H147" i="15"/>
  <c r="I147" i="15"/>
  <c r="J147" i="15"/>
  <c r="C148" i="15"/>
  <c r="D148" i="15"/>
  <c r="E148" i="15"/>
  <c r="F148" i="15"/>
  <c r="H148" i="15"/>
  <c r="I148" i="15"/>
  <c r="J148" i="15"/>
  <c r="C149" i="15"/>
  <c r="D149" i="15"/>
  <c r="E149" i="15"/>
  <c r="F149" i="15"/>
  <c r="H149" i="15"/>
  <c r="I149" i="15"/>
  <c r="J149" i="15"/>
  <c r="C150" i="15"/>
  <c r="D150" i="15"/>
  <c r="E150" i="15"/>
  <c r="F150" i="15"/>
  <c r="H150" i="15"/>
  <c r="I150" i="15"/>
  <c r="J150" i="15"/>
  <c r="C151" i="15"/>
  <c r="D151" i="15"/>
  <c r="E151" i="15"/>
  <c r="F151" i="15"/>
  <c r="H151" i="15"/>
  <c r="I151" i="15"/>
  <c r="J151" i="15"/>
  <c r="C152" i="15"/>
  <c r="D152" i="15"/>
  <c r="E152" i="15"/>
  <c r="F152" i="15"/>
  <c r="H152" i="15"/>
  <c r="I152" i="15"/>
  <c r="J152" i="15"/>
  <c r="C153" i="15"/>
  <c r="D153" i="15"/>
  <c r="E153" i="15"/>
  <c r="F153" i="15"/>
  <c r="H153" i="15"/>
  <c r="I153" i="15"/>
  <c r="J153" i="15"/>
  <c r="C154" i="15"/>
  <c r="D154" i="15"/>
  <c r="E154" i="15"/>
  <c r="F154" i="15"/>
  <c r="H154" i="15"/>
  <c r="I154" i="15"/>
  <c r="J154" i="15"/>
  <c r="C155" i="15"/>
  <c r="D155" i="15"/>
  <c r="E155" i="15"/>
  <c r="F155" i="15"/>
  <c r="H155" i="15"/>
  <c r="I155" i="15"/>
  <c r="J155" i="15"/>
  <c r="C156" i="15"/>
  <c r="D156" i="15"/>
  <c r="E156" i="15"/>
  <c r="F156" i="15"/>
  <c r="H156" i="15"/>
  <c r="I156" i="15"/>
  <c r="J156" i="15"/>
  <c r="C157" i="15"/>
  <c r="D157" i="15"/>
  <c r="E157" i="15"/>
  <c r="F157" i="15"/>
  <c r="H157" i="15"/>
  <c r="I157" i="15"/>
  <c r="J157" i="15"/>
  <c r="C158" i="15"/>
  <c r="D158" i="15"/>
  <c r="E158" i="15"/>
  <c r="F158" i="15"/>
  <c r="H158" i="15"/>
  <c r="I158" i="15"/>
  <c r="J158" i="15"/>
  <c r="C159" i="15"/>
  <c r="D159" i="15"/>
  <c r="E159" i="15"/>
  <c r="F159" i="15"/>
  <c r="H159" i="15"/>
  <c r="I159" i="15"/>
  <c r="J159" i="15"/>
  <c r="C160" i="15"/>
  <c r="D160" i="15"/>
  <c r="E160" i="15"/>
  <c r="F160" i="15"/>
  <c r="H160" i="15"/>
  <c r="I160" i="15"/>
  <c r="J160" i="15"/>
  <c r="C161" i="15"/>
  <c r="D161" i="15"/>
  <c r="E161" i="15"/>
  <c r="F161" i="15"/>
  <c r="H161" i="15"/>
  <c r="I161" i="15"/>
  <c r="J161" i="15"/>
  <c r="C162" i="15"/>
  <c r="D162" i="15"/>
  <c r="E162" i="15"/>
  <c r="F162" i="15"/>
  <c r="H162" i="15"/>
  <c r="I162" i="15"/>
  <c r="J162" i="15"/>
  <c r="C163" i="15"/>
  <c r="D163" i="15"/>
  <c r="E163" i="15"/>
  <c r="F163" i="15"/>
  <c r="H163" i="15"/>
  <c r="I163" i="15"/>
  <c r="J163" i="15"/>
  <c r="C164" i="15"/>
  <c r="D164" i="15"/>
  <c r="E164" i="15"/>
  <c r="F164" i="15"/>
  <c r="H164" i="15"/>
  <c r="I164" i="15"/>
  <c r="J164" i="15"/>
  <c r="C165" i="15"/>
  <c r="D165" i="15"/>
  <c r="E165" i="15"/>
  <c r="F165" i="15"/>
  <c r="H165" i="15"/>
  <c r="I165" i="15"/>
  <c r="J165" i="15"/>
  <c r="C166" i="15"/>
  <c r="D166" i="15"/>
  <c r="E166" i="15"/>
  <c r="F166" i="15"/>
  <c r="H166" i="15"/>
  <c r="I166" i="15"/>
  <c r="J166" i="15"/>
  <c r="C167" i="15"/>
  <c r="D167" i="15"/>
  <c r="E167" i="15"/>
  <c r="F167" i="15"/>
  <c r="H167" i="15"/>
  <c r="I167" i="15"/>
  <c r="J167" i="15"/>
  <c r="C168" i="15"/>
  <c r="D168" i="15"/>
  <c r="E168" i="15"/>
  <c r="F168" i="15"/>
  <c r="H168" i="15"/>
  <c r="I168" i="15"/>
  <c r="J168" i="15"/>
  <c r="C169" i="15"/>
  <c r="D169" i="15"/>
  <c r="E169" i="15"/>
  <c r="F169" i="15"/>
  <c r="H169" i="15"/>
  <c r="I169" i="15"/>
  <c r="J169" i="15"/>
  <c r="C170" i="15"/>
  <c r="D170" i="15"/>
  <c r="E170" i="15"/>
  <c r="F170" i="15"/>
  <c r="H170" i="15"/>
  <c r="I170" i="15"/>
  <c r="J170" i="15"/>
  <c r="C171" i="15"/>
  <c r="D171" i="15"/>
  <c r="E171" i="15"/>
  <c r="F171" i="15"/>
  <c r="H171" i="15"/>
  <c r="I171" i="15"/>
  <c r="J171" i="15"/>
  <c r="C172" i="15"/>
  <c r="D172" i="15"/>
  <c r="E172" i="15"/>
  <c r="F172" i="15"/>
  <c r="H172" i="15"/>
  <c r="I172" i="15"/>
  <c r="J172" i="15"/>
  <c r="C173" i="15"/>
  <c r="D173" i="15"/>
  <c r="E173" i="15"/>
  <c r="F173" i="15"/>
  <c r="H173" i="15"/>
  <c r="I173" i="15"/>
  <c r="J173" i="15"/>
  <c r="C174" i="15"/>
  <c r="D174" i="15"/>
  <c r="E174" i="15"/>
  <c r="F174" i="15"/>
  <c r="H174" i="15"/>
  <c r="I174" i="15"/>
  <c r="J174" i="15"/>
  <c r="C175" i="15"/>
  <c r="D175" i="15"/>
  <c r="E175" i="15"/>
  <c r="F175" i="15"/>
  <c r="H175" i="15"/>
  <c r="I175" i="15"/>
  <c r="J175" i="15"/>
  <c r="C176" i="15"/>
  <c r="D176" i="15"/>
  <c r="E176" i="15"/>
  <c r="F176" i="15"/>
  <c r="H176" i="15"/>
  <c r="I176" i="15"/>
  <c r="J176" i="15"/>
  <c r="C177" i="15"/>
  <c r="D177" i="15"/>
  <c r="E177" i="15"/>
  <c r="F177" i="15"/>
  <c r="H177" i="15"/>
  <c r="I177" i="15"/>
  <c r="J177" i="15"/>
  <c r="C178" i="15"/>
  <c r="D178" i="15"/>
  <c r="E178" i="15"/>
  <c r="F178" i="15"/>
  <c r="H178" i="15"/>
  <c r="I178" i="15"/>
  <c r="J178" i="15"/>
  <c r="C179" i="15"/>
  <c r="D179" i="15"/>
  <c r="E179" i="15"/>
  <c r="F179" i="15"/>
  <c r="H179" i="15"/>
  <c r="I179" i="15"/>
  <c r="J179" i="15"/>
  <c r="C180" i="15"/>
  <c r="D180" i="15"/>
  <c r="E180" i="15"/>
  <c r="F180" i="15"/>
  <c r="H180" i="15"/>
  <c r="I180" i="15"/>
  <c r="J180" i="15"/>
  <c r="C181" i="15"/>
  <c r="D181" i="15"/>
  <c r="E181" i="15"/>
  <c r="F181" i="15"/>
  <c r="H181" i="15"/>
  <c r="I181" i="15"/>
  <c r="J181" i="15"/>
  <c r="C182" i="15"/>
  <c r="D182" i="15"/>
  <c r="E182" i="15"/>
  <c r="F182" i="15"/>
  <c r="H182" i="15"/>
  <c r="I182" i="15"/>
  <c r="J182" i="15"/>
  <c r="C183" i="15"/>
  <c r="D183" i="15"/>
  <c r="E183" i="15"/>
  <c r="F183" i="15"/>
  <c r="H183" i="15"/>
  <c r="I183" i="15"/>
  <c r="J183" i="15"/>
  <c r="C184" i="15"/>
  <c r="D184" i="15"/>
  <c r="E184" i="15"/>
  <c r="F184" i="15"/>
  <c r="H184" i="15"/>
  <c r="I184" i="15"/>
  <c r="J184" i="15"/>
  <c r="C185" i="15"/>
  <c r="D185" i="15"/>
  <c r="E185" i="15"/>
  <c r="F185" i="15"/>
  <c r="H185" i="15"/>
  <c r="I185" i="15"/>
  <c r="J185" i="15"/>
  <c r="C186" i="15"/>
  <c r="D186" i="15"/>
  <c r="E186" i="15"/>
  <c r="F186" i="15"/>
  <c r="H186" i="15"/>
  <c r="I186" i="15"/>
  <c r="J186" i="15"/>
  <c r="C187" i="15"/>
  <c r="D187" i="15"/>
  <c r="E187" i="15"/>
  <c r="F187" i="15"/>
  <c r="H187" i="15"/>
  <c r="I187" i="15"/>
  <c r="J187" i="15"/>
  <c r="C188" i="15"/>
  <c r="D188" i="15"/>
  <c r="E188" i="15"/>
  <c r="F188" i="15"/>
  <c r="H188" i="15"/>
  <c r="I188" i="15"/>
  <c r="J188" i="15"/>
  <c r="C189" i="15"/>
  <c r="D189" i="15"/>
  <c r="E189" i="15"/>
  <c r="F189" i="15"/>
  <c r="H189" i="15"/>
  <c r="I189" i="15"/>
  <c r="J189" i="15"/>
  <c r="C190" i="15"/>
  <c r="D190" i="15"/>
  <c r="E190" i="15"/>
  <c r="F190" i="15"/>
  <c r="H190" i="15"/>
  <c r="I190" i="15"/>
  <c r="J190" i="15"/>
  <c r="C191" i="15"/>
  <c r="D191" i="15"/>
  <c r="E191" i="15"/>
  <c r="F191" i="15"/>
  <c r="H191" i="15"/>
  <c r="I191" i="15"/>
  <c r="J191" i="15"/>
  <c r="C192" i="15"/>
  <c r="D192" i="15"/>
  <c r="E192" i="15"/>
  <c r="F192" i="15"/>
  <c r="H192" i="15"/>
  <c r="I192" i="15"/>
  <c r="J192" i="15"/>
  <c r="C193" i="15"/>
  <c r="D193" i="15"/>
  <c r="E193" i="15"/>
  <c r="F193" i="15"/>
  <c r="H193" i="15"/>
  <c r="I193" i="15"/>
  <c r="J193" i="15"/>
  <c r="C194" i="15"/>
  <c r="D194" i="15"/>
  <c r="E194" i="15"/>
  <c r="F194" i="15"/>
  <c r="H194" i="15"/>
  <c r="I194" i="15"/>
  <c r="J194" i="15"/>
  <c r="C195" i="15"/>
  <c r="D195" i="15"/>
  <c r="E195" i="15"/>
  <c r="F195" i="15"/>
  <c r="H195" i="15"/>
  <c r="I195" i="15"/>
  <c r="J195" i="15"/>
  <c r="C196" i="15"/>
  <c r="D196" i="15"/>
  <c r="E196" i="15"/>
  <c r="F196" i="15"/>
  <c r="H196" i="15"/>
  <c r="I196" i="15"/>
  <c r="J196" i="15"/>
  <c r="C197" i="15"/>
  <c r="D197" i="15"/>
  <c r="E197" i="15"/>
  <c r="F197" i="15"/>
  <c r="H197" i="15"/>
  <c r="I197" i="15"/>
  <c r="J197" i="15"/>
  <c r="C198" i="15"/>
  <c r="D198" i="15"/>
  <c r="E198" i="15"/>
  <c r="F198" i="15"/>
  <c r="H198" i="15"/>
  <c r="I198" i="15"/>
  <c r="J198" i="15"/>
  <c r="C199" i="15"/>
  <c r="D199" i="15"/>
  <c r="E199" i="15"/>
  <c r="F199" i="15"/>
  <c r="H199" i="15"/>
  <c r="I199" i="15"/>
  <c r="J199" i="15"/>
  <c r="C200" i="15"/>
  <c r="D200" i="15"/>
  <c r="E200" i="15"/>
  <c r="F200" i="15"/>
  <c r="H200" i="15"/>
  <c r="I200" i="15"/>
  <c r="J200" i="15"/>
  <c r="C201" i="15"/>
  <c r="D201" i="15"/>
  <c r="E201" i="15"/>
  <c r="F201" i="15"/>
  <c r="H201" i="15"/>
  <c r="I201" i="15"/>
  <c r="J201" i="15"/>
  <c r="C202" i="15"/>
  <c r="D202" i="15"/>
  <c r="E202" i="15"/>
  <c r="F202" i="15"/>
  <c r="H202" i="15"/>
  <c r="I202" i="15"/>
  <c r="J202" i="15"/>
  <c r="C203" i="15"/>
  <c r="D203" i="15"/>
  <c r="E203" i="15"/>
  <c r="F203" i="15"/>
  <c r="H203" i="15"/>
  <c r="I203" i="15"/>
  <c r="J203" i="15"/>
  <c r="C204" i="15"/>
  <c r="D204" i="15"/>
  <c r="E204" i="15"/>
  <c r="F204" i="15"/>
  <c r="H204" i="15"/>
  <c r="I204" i="15"/>
  <c r="J204" i="15"/>
  <c r="C205" i="15"/>
  <c r="D205" i="15"/>
  <c r="E205" i="15"/>
  <c r="F205" i="15"/>
  <c r="H205" i="15"/>
  <c r="I205" i="15"/>
  <c r="J205" i="15"/>
  <c r="C206" i="15"/>
  <c r="D206" i="15"/>
  <c r="E206" i="15"/>
  <c r="F206" i="15"/>
  <c r="H206" i="15"/>
  <c r="I206" i="15"/>
  <c r="J206" i="15"/>
  <c r="C207" i="15"/>
  <c r="D207" i="15"/>
  <c r="E207" i="15"/>
  <c r="F207" i="15"/>
  <c r="H207" i="15"/>
  <c r="I207" i="15"/>
  <c r="J207" i="15"/>
  <c r="C208" i="15"/>
  <c r="D208" i="15"/>
  <c r="E208" i="15"/>
  <c r="F208" i="15"/>
  <c r="H208" i="15"/>
  <c r="I208" i="15"/>
  <c r="J208" i="15"/>
  <c r="C209" i="15"/>
  <c r="D209" i="15"/>
  <c r="E209" i="15"/>
  <c r="F209" i="15"/>
  <c r="H209" i="15"/>
  <c r="I209" i="15"/>
  <c r="J209" i="15"/>
  <c r="C210" i="15"/>
  <c r="D210" i="15"/>
  <c r="E210" i="15"/>
  <c r="F210" i="15"/>
  <c r="H210" i="15"/>
  <c r="I210" i="15"/>
  <c r="J210" i="15"/>
  <c r="C211" i="15"/>
  <c r="D211" i="15"/>
  <c r="E211" i="15"/>
  <c r="F211" i="15"/>
  <c r="H211" i="15"/>
  <c r="I211" i="15"/>
  <c r="J211" i="15"/>
  <c r="C212" i="15"/>
  <c r="D212" i="15"/>
  <c r="E212" i="15"/>
  <c r="F212" i="15"/>
  <c r="H212" i="15"/>
  <c r="I212" i="15"/>
  <c r="J212" i="15"/>
  <c r="C213" i="15"/>
  <c r="D213" i="15"/>
  <c r="E213" i="15"/>
  <c r="F213" i="15"/>
  <c r="H213" i="15"/>
  <c r="I213" i="15"/>
  <c r="J213" i="15"/>
  <c r="C214" i="15"/>
  <c r="D214" i="15"/>
  <c r="E214" i="15"/>
  <c r="F214" i="15"/>
  <c r="H214" i="15"/>
  <c r="I214" i="15"/>
  <c r="J214" i="15"/>
  <c r="C215" i="15"/>
  <c r="D215" i="15"/>
  <c r="E215" i="15"/>
  <c r="F215" i="15"/>
  <c r="H215" i="15"/>
  <c r="I215" i="15"/>
  <c r="J215" i="15"/>
  <c r="C216" i="15"/>
  <c r="D216" i="15"/>
  <c r="E216" i="15"/>
  <c r="F216" i="15"/>
  <c r="H216" i="15"/>
  <c r="I216" i="15"/>
  <c r="J216" i="15"/>
  <c r="C217" i="15"/>
  <c r="D217" i="15"/>
  <c r="E217" i="15"/>
  <c r="F217" i="15"/>
  <c r="H217" i="15"/>
  <c r="I217" i="15"/>
  <c r="J217" i="15"/>
  <c r="C218" i="15"/>
  <c r="D218" i="15"/>
  <c r="E218" i="15"/>
  <c r="F218" i="15"/>
  <c r="H218" i="15"/>
  <c r="I218" i="15"/>
  <c r="J218" i="15"/>
  <c r="C219" i="15"/>
  <c r="D219" i="15"/>
  <c r="E219" i="15"/>
  <c r="F219" i="15"/>
  <c r="H219" i="15"/>
  <c r="I219" i="15"/>
  <c r="J219" i="15"/>
  <c r="C220" i="15"/>
  <c r="D220" i="15"/>
  <c r="E220" i="15"/>
  <c r="F220" i="15"/>
  <c r="H220" i="15"/>
  <c r="I220" i="15"/>
  <c r="J220" i="15"/>
  <c r="C221" i="15"/>
  <c r="D221" i="15"/>
  <c r="E221" i="15"/>
  <c r="F221" i="15"/>
  <c r="H221" i="15"/>
  <c r="I221" i="15"/>
  <c r="J221" i="15"/>
  <c r="C222" i="15"/>
  <c r="D222" i="15"/>
  <c r="E222" i="15"/>
  <c r="F222" i="15"/>
  <c r="H222" i="15"/>
  <c r="I222" i="15"/>
  <c r="J222" i="15"/>
  <c r="C223" i="15"/>
  <c r="D223" i="15"/>
  <c r="E223" i="15"/>
  <c r="F223" i="15"/>
  <c r="H223" i="15"/>
  <c r="I223" i="15"/>
  <c r="J223" i="15"/>
  <c r="C224" i="15"/>
  <c r="D224" i="15"/>
  <c r="E224" i="15"/>
  <c r="F224" i="15"/>
  <c r="H224" i="15"/>
  <c r="I224" i="15"/>
  <c r="J224" i="15"/>
  <c r="C225" i="15"/>
  <c r="D225" i="15"/>
  <c r="E225" i="15"/>
  <c r="F225" i="15"/>
  <c r="H225" i="15"/>
  <c r="I225" i="15"/>
  <c r="J225" i="15"/>
  <c r="C226" i="15"/>
  <c r="D226" i="15"/>
  <c r="E226" i="15"/>
  <c r="F226" i="15"/>
  <c r="H226" i="15"/>
  <c r="I226" i="15"/>
  <c r="J226" i="15"/>
  <c r="C227" i="15"/>
  <c r="D227" i="15"/>
  <c r="E227" i="15"/>
  <c r="F227" i="15"/>
  <c r="H227" i="15"/>
  <c r="I227" i="15"/>
  <c r="J227" i="15"/>
  <c r="C228" i="15"/>
  <c r="D228" i="15"/>
  <c r="E228" i="15"/>
  <c r="F228" i="15"/>
  <c r="H228" i="15"/>
  <c r="I228" i="15"/>
  <c r="J228" i="15"/>
  <c r="C229" i="15"/>
  <c r="D229" i="15"/>
  <c r="E229" i="15"/>
  <c r="F229" i="15"/>
  <c r="H229" i="15"/>
  <c r="I229" i="15"/>
  <c r="J229" i="15"/>
  <c r="C230" i="15"/>
  <c r="D230" i="15"/>
  <c r="E230" i="15"/>
  <c r="F230" i="15"/>
  <c r="H230" i="15"/>
  <c r="I230" i="15"/>
  <c r="J230" i="15"/>
  <c r="C231" i="15"/>
  <c r="D231" i="15"/>
  <c r="E231" i="15"/>
  <c r="F231" i="15"/>
  <c r="H231" i="15"/>
  <c r="I231" i="15"/>
  <c r="J231" i="15"/>
  <c r="C232" i="15"/>
  <c r="D232" i="15"/>
  <c r="E232" i="15"/>
  <c r="F232" i="15"/>
  <c r="H232" i="15"/>
  <c r="I232" i="15"/>
  <c r="J232" i="15"/>
  <c r="C233" i="15"/>
  <c r="D233" i="15"/>
  <c r="E233" i="15"/>
  <c r="F233" i="15"/>
  <c r="H233" i="15"/>
  <c r="I233" i="15"/>
  <c r="J233" i="15"/>
  <c r="C234" i="15"/>
  <c r="D234" i="15"/>
  <c r="E234" i="15"/>
  <c r="F234" i="15"/>
  <c r="H234" i="15"/>
  <c r="I234" i="15"/>
  <c r="J234" i="15"/>
  <c r="C235" i="15"/>
  <c r="D235" i="15"/>
  <c r="E235" i="15"/>
  <c r="F235" i="15"/>
  <c r="H235" i="15"/>
  <c r="I235" i="15"/>
  <c r="J235" i="15"/>
  <c r="C236" i="15"/>
  <c r="D236" i="15"/>
  <c r="E236" i="15"/>
  <c r="F236" i="15"/>
  <c r="H236" i="15"/>
  <c r="I236" i="15"/>
  <c r="J236" i="15"/>
  <c r="C237" i="15"/>
  <c r="D237" i="15"/>
  <c r="E237" i="15"/>
  <c r="F237" i="15"/>
  <c r="H237" i="15"/>
  <c r="I237" i="15"/>
  <c r="J237" i="15"/>
  <c r="C238" i="15"/>
  <c r="D238" i="15"/>
  <c r="E238" i="15"/>
  <c r="F238" i="15"/>
  <c r="H238" i="15"/>
  <c r="I238" i="15"/>
  <c r="J238" i="15"/>
  <c r="C239" i="15"/>
  <c r="D239" i="15"/>
  <c r="E239" i="15"/>
  <c r="F239" i="15"/>
  <c r="H239" i="15"/>
  <c r="I239" i="15"/>
  <c r="J239" i="15"/>
  <c r="C240" i="15"/>
  <c r="D240" i="15"/>
  <c r="E240" i="15"/>
  <c r="F240" i="15"/>
  <c r="H240" i="15"/>
  <c r="I240" i="15"/>
  <c r="J240" i="15"/>
  <c r="C241" i="15"/>
  <c r="D241" i="15"/>
  <c r="E241" i="15"/>
  <c r="F241" i="15"/>
  <c r="H241" i="15"/>
  <c r="I241" i="15"/>
  <c r="J241" i="15"/>
  <c r="C242" i="15"/>
  <c r="D242" i="15"/>
  <c r="E242" i="15"/>
  <c r="F242" i="15"/>
  <c r="H242" i="15"/>
  <c r="I242" i="15"/>
  <c r="J242" i="15"/>
  <c r="C243" i="15"/>
  <c r="D243" i="15"/>
  <c r="E243" i="15"/>
  <c r="F243" i="15"/>
  <c r="H243" i="15"/>
  <c r="I243" i="15"/>
  <c r="J243" i="15"/>
  <c r="C244" i="15"/>
  <c r="D244" i="15"/>
  <c r="E244" i="15"/>
  <c r="F244" i="15"/>
  <c r="H244" i="15"/>
  <c r="I244" i="15"/>
  <c r="J244" i="15"/>
  <c r="C245" i="15"/>
  <c r="D245" i="15"/>
  <c r="E245" i="15"/>
  <c r="F245" i="15"/>
  <c r="H245" i="15"/>
  <c r="I245" i="15"/>
  <c r="J245" i="15"/>
  <c r="C246" i="15"/>
  <c r="D246" i="15"/>
  <c r="E246" i="15"/>
  <c r="F246" i="15"/>
  <c r="H246" i="15"/>
  <c r="I246" i="15"/>
  <c r="J246" i="15"/>
  <c r="C247" i="15"/>
  <c r="D247" i="15"/>
  <c r="E247" i="15"/>
  <c r="F247" i="15"/>
  <c r="H247" i="15"/>
  <c r="I247" i="15"/>
  <c r="J247" i="15"/>
  <c r="C248" i="15"/>
  <c r="D248" i="15"/>
  <c r="E248" i="15"/>
  <c r="F248" i="15"/>
  <c r="H248" i="15"/>
  <c r="I248" i="15"/>
  <c r="J248" i="15"/>
  <c r="C249" i="15"/>
  <c r="D249" i="15"/>
  <c r="E249" i="15"/>
  <c r="F249" i="15"/>
  <c r="H249" i="15"/>
  <c r="I249" i="15"/>
  <c r="J249" i="15"/>
  <c r="C250" i="15"/>
  <c r="D250" i="15"/>
  <c r="E250" i="15"/>
  <c r="F250" i="15"/>
  <c r="H250" i="15"/>
  <c r="I250" i="15"/>
  <c r="J250" i="15"/>
  <c r="C251" i="15"/>
  <c r="D251" i="15"/>
  <c r="E251" i="15"/>
  <c r="F251" i="15"/>
  <c r="H251" i="15"/>
  <c r="I251" i="15"/>
  <c r="J251" i="15"/>
  <c r="C252" i="15"/>
  <c r="D252" i="15"/>
  <c r="E252" i="15"/>
  <c r="F252" i="15"/>
  <c r="H252" i="15"/>
  <c r="I252" i="15"/>
  <c r="J252" i="15"/>
  <c r="C253" i="15"/>
  <c r="D253" i="15"/>
  <c r="E253" i="15"/>
  <c r="F253" i="15"/>
  <c r="H253" i="15"/>
  <c r="I253" i="15"/>
  <c r="J253" i="15"/>
  <c r="C254" i="15"/>
  <c r="D254" i="15"/>
  <c r="E254" i="15"/>
  <c r="F254" i="15"/>
  <c r="H254" i="15"/>
  <c r="I254" i="15"/>
  <c r="J254" i="15"/>
  <c r="C255" i="15"/>
  <c r="D255" i="15"/>
  <c r="E255" i="15"/>
  <c r="F255" i="15"/>
  <c r="H255" i="15"/>
  <c r="I255" i="15"/>
  <c r="J255" i="15"/>
  <c r="C256" i="15"/>
  <c r="D256" i="15"/>
  <c r="E256" i="15"/>
  <c r="F256" i="15"/>
  <c r="H256" i="15"/>
  <c r="I256" i="15"/>
  <c r="J256" i="15"/>
  <c r="C257" i="15"/>
  <c r="D257" i="15"/>
  <c r="E257" i="15"/>
  <c r="F257" i="15"/>
  <c r="H257" i="15"/>
  <c r="I257" i="15"/>
  <c r="J257" i="15"/>
  <c r="C258" i="15"/>
  <c r="D258" i="15"/>
  <c r="E258" i="15"/>
  <c r="F258" i="15"/>
  <c r="H258" i="15"/>
  <c r="I258" i="15"/>
  <c r="J258" i="15"/>
  <c r="C259" i="15"/>
  <c r="D259" i="15"/>
  <c r="E259" i="15"/>
  <c r="F259" i="15"/>
  <c r="H259" i="15"/>
  <c r="I259" i="15"/>
  <c r="J259" i="15"/>
  <c r="C260" i="15"/>
  <c r="D260" i="15"/>
  <c r="E260" i="15"/>
  <c r="F260" i="15"/>
  <c r="H260" i="15"/>
  <c r="I260" i="15"/>
  <c r="J260" i="15"/>
  <c r="C261" i="15"/>
  <c r="D261" i="15"/>
  <c r="E261" i="15"/>
  <c r="F261" i="15"/>
  <c r="H261" i="15"/>
  <c r="I261" i="15"/>
  <c r="J261" i="15"/>
  <c r="C262" i="15"/>
  <c r="D262" i="15"/>
  <c r="E262" i="15"/>
  <c r="F262" i="15"/>
  <c r="H262" i="15"/>
  <c r="I262" i="15"/>
  <c r="J262" i="15"/>
  <c r="C263" i="15"/>
  <c r="D263" i="15"/>
  <c r="E263" i="15"/>
  <c r="F263" i="15"/>
  <c r="H263" i="15"/>
  <c r="I263" i="15"/>
  <c r="J263" i="15"/>
  <c r="C264" i="15"/>
  <c r="D264" i="15"/>
  <c r="E264" i="15"/>
  <c r="F264" i="15"/>
  <c r="H264" i="15"/>
  <c r="I264" i="15"/>
  <c r="J264" i="15"/>
  <c r="C265" i="15"/>
  <c r="D265" i="15"/>
  <c r="E265" i="15"/>
  <c r="F265" i="15"/>
  <c r="H265" i="15"/>
  <c r="I265" i="15"/>
  <c r="J265" i="15"/>
  <c r="C266" i="15"/>
  <c r="D266" i="15"/>
  <c r="E266" i="15"/>
  <c r="F266" i="15"/>
  <c r="H266" i="15"/>
  <c r="I266" i="15"/>
  <c r="J266" i="15"/>
  <c r="C267" i="15"/>
  <c r="D267" i="15"/>
  <c r="E267" i="15"/>
  <c r="F267" i="15"/>
  <c r="H267" i="15"/>
  <c r="I267" i="15"/>
  <c r="J267" i="15"/>
  <c r="C268" i="15"/>
  <c r="D268" i="15"/>
  <c r="E268" i="15"/>
  <c r="F268" i="15"/>
  <c r="H268" i="15"/>
  <c r="I268" i="15"/>
  <c r="J268" i="15"/>
  <c r="C269" i="15"/>
  <c r="D269" i="15"/>
  <c r="E269" i="15"/>
  <c r="F269" i="15"/>
  <c r="H269" i="15"/>
  <c r="I269" i="15"/>
  <c r="J269" i="15"/>
  <c r="C270" i="15"/>
  <c r="D270" i="15"/>
  <c r="E270" i="15"/>
  <c r="F270" i="15"/>
  <c r="H270" i="15"/>
  <c r="I270" i="15"/>
  <c r="J270" i="15"/>
  <c r="C271" i="15"/>
  <c r="D271" i="15"/>
  <c r="E271" i="15"/>
  <c r="F271" i="15"/>
  <c r="H271" i="15"/>
  <c r="I271" i="15"/>
  <c r="J271" i="15"/>
  <c r="C272" i="15"/>
  <c r="D272" i="15"/>
  <c r="E272" i="15"/>
  <c r="F272" i="15"/>
  <c r="H272" i="15"/>
  <c r="I272" i="15"/>
  <c r="J272" i="15"/>
  <c r="C273" i="15"/>
  <c r="D273" i="15"/>
  <c r="E273" i="15"/>
  <c r="F273" i="15"/>
  <c r="H273" i="15"/>
  <c r="I273" i="15"/>
  <c r="J273" i="15"/>
  <c r="C274" i="15"/>
  <c r="D274" i="15"/>
  <c r="E274" i="15"/>
  <c r="F274" i="15"/>
  <c r="H274" i="15"/>
  <c r="I274" i="15"/>
  <c r="J274" i="15"/>
  <c r="C275" i="15"/>
  <c r="D275" i="15"/>
  <c r="E275" i="15"/>
  <c r="F275" i="15"/>
  <c r="H275" i="15"/>
  <c r="I275" i="15"/>
  <c r="J275" i="15"/>
  <c r="C276" i="15"/>
  <c r="D276" i="15"/>
  <c r="E276" i="15"/>
  <c r="F276" i="15"/>
  <c r="H276" i="15"/>
  <c r="I276" i="15"/>
  <c r="J276" i="15"/>
  <c r="C277" i="15"/>
  <c r="D277" i="15"/>
  <c r="E277" i="15"/>
  <c r="F277" i="15"/>
  <c r="H277" i="15"/>
  <c r="I277" i="15"/>
  <c r="J277" i="15"/>
  <c r="C278" i="15"/>
  <c r="D278" i="15"/>
  <c r="E278" i="15"/>
  <c r="F278" i="15"/>
  <c r="H278" i="15"/>
  <c r="I278" i="15"/>
  <c r="J278" i="15"/>
  <c r="C279" i="15"/>
  <c r="D279" i="15"/>
  <c r="E279" i="15"/>
  <c r="F279" i="15"/>
  <c r="H279" i="15"/>
  <c r="I279" i="15"/>
  <c r="J279" i="15"/>
  <c r="C280" i="15"/>
  <c r="D280" i="15"/>
  <c r="E280" i="15"/>
  <c r="F280" i="15"/>
  <c r="H280" i="15"/>
  <c r="I280" i="15"/>
  <c r="J280" i="15"/>
  <c r="C281" i="15"/>
  <c r="D281" i="15"/>
  <c r="E281" i="15"/>
  <c r="F281" i="15"/>
  <c r="H281" i="15"/>
  <c r="I281" i="15"/>
  <c r="J281" i="15"/>
  <c r="C282" i="15"/>
  <c r="D282" i="15"/>
  <c r="E282" i="15"/>
  <c r="F282" i="15"/>
  <c r="H282" i="15"/>
  <c r="I282" i="15"/>
  <c r="J282" i="15"/>
  <c r="C283" i="15"/>
  <c r="D283" i="15"/>
  <c r="E283" i="15"/>
  <c r="F283" i="15"/>
  <c r="H283" i="15"/>
  <c r="I283" i="15"/>
  <c r="J283" i="15"/>
  <c r="C284" i="15"/>
  <c r="D284" i="15"/>
  <c r="E284" i="15"/>
  <c r="F284" i="15"/>
  <c r="H284" i="15"/>
  <c r="I284" i="15"/>
  <c r="J284" i="15"/>
  <c r="C285" i="15"/>
  <c r="D285" i="15"/>
  <c r="E285" i="15"/>
  <c r="F285" i="15"/>
  <c r="H285" i="15"/>
  <c r="I285" i="15"/>
  <c r="J285" i="15"/>
  <c r="C286" i="15"/>
  <c r="D286" i="15"/>
  <c r="E286" i="15"/>
  <c r="F286" i="15"/>
  <c r="H286" i="15"/>
  <c r="I286" i="15"/>
  <c r="J286" i="15"/>
  <c r="C287" i="15"/>
  <c r="D287" i="15"/>
  <c r="E287" i="15"/>
  <c r="F287" i="15"/>
  <c r="H287" i="15"/>
  <c r="I287" i="15"/>
  <c r="J287" i="15"/>
  <c r="C288" i="15"/>
  <c r="D288" i="15"/>
  <c r="E288" i="15"/>
  <c r="F288" i="15"/>
  <c r="H288" i="15"/>
  <c r="I288" i="15"/>
  <c r="J288" i="15"/>
  <c r="C289" i="15"/>
  <c r="D289" i="15"/>
  <c r="E289" i="15"/>
  <c r="F289" i="15"/>
  <c r="H289" i="15"/>
  <c r="I289" i="15"/>
  <c r="J289" i="15"/>
  <c r="C290" i="15"/>
  <c r="D290" i="15"/>
  <c r="E290" i="15"/>
  <c r="F290" i="15"/>
  <c r="H290" i="15"/>
  <c r="I290" i="15"/>
  <c r="J290" i="15"/>
  <c r="C291" i="15"/>
  <c r="D291" i="15"/>
  <c r="E291" i="15"/>
  <c r="F291" i="15"/>
  <c r="H291" i="15"/>
  <c r="I291" i="15"/>
  <c r="J291" i="15"/>
  <c r="C292" i="15"/>
  <c r="D292" i="15"/>
  <c r="E292" i="15"/>
  <c r="F292" i="15"/>
  <c r="H292" i="15"/>
  <c r="I292" i="15"/>
  <c r="J292" i="15"/>
  <c r="C293" i="15"/>
  <c r="D293" i="15"/>
  <c r="E293" i="15"/>
  <c r="F293" i="15"/>
  <c r="H293" i="15"/>
  <c r="I293" i="15"/>
  <c r="J293" i="15"/>
  <c r="C294" i="15"/>
  <c r="D294" i="15"/>
  <c r="E294" i="15"/>
  <c r="F294" i="15"/>
  <c r="H294" i="15"/>
  <c r="I294" i="15"/>
  <c r="J294" i="15"/>
  <c r="C295" i="15"/>
  <c r="D295" i="15"/>
  <c r="E295" i="15"/>
  <c r="F295" i="15"/>
  <c r="H295" i="15"/>
  <c r="I295" i="15"/>
  <c r="J295" i="15"/>
  <c r="C296" i="15"/>
  <c r="D296" i="15"/>
  <c r="E296" i="15"/>
  <c r="F296" i="15"/>
  <c r="H296" i="15"/>
  <c r="I296" i="15"/>
  <c r="J296" i="15"/>
  <c r="C297" i="15"/>
  <c r="D297" i="15"/>
  <c r="E297" i="15"/>
  <c r="F297" i="15"/>
  <c r="H297" i="15"/>
  <c r="I297" i="15"/>
  <c r="J297" i="15"/>
  <c r="C298" i="15"/>
  <c r="D298" i="15"/>
  <c r="E298" i="15"/>
  <c r="F298" i="15"/>
  <c r="H298" i="15"/>
  <c r="I298" i="15"/>
  <c r="J298" i="15"/>
  <c r="C299" i="15"/>
  <c r="D299" i="15"/>
  <c r="E299" i="15"/>
  <c r="F299" i="15"/>
  <c r="H299" i="15"/>
  <c r="I299" i="15"/>
  <c r="J299" i="15"/>
  <c r="C300" i="15"/>
  <c r="D300" i="15"/>
  <c r="E300" i="15"/>
  <c r="F300" i="15"/>
  <c r="H300" i="15"/>
  <c r="I300" i="15"/>
  <c r="J300" i="15"/>
  <c r="C301" i="15"/>
  <c r="D301" i="15"/>
  <c r="E301" i="15"/>
  <c r="F301" i="15"/>
  <c r="H301" i="15"/>
  <c r="I301" i="15"/>
  <c r="J301" i="15"/>
  <c r="C302" i="15"/>
  <c r="D302" i="15"/>
  <c r="E302" i="15"/>
  <c r="F302" i="15"/>
  <c r="H302" i="15"/>
  <c r="I302" i="15"/>
  <c r="J302" i="15"/>
  <c r="C303" i="15"/>
  <c r="D303" i="15"/>
  <c r="E303" i="15"/>
  <c r="F303" i="15"/>
  <c r="H303" i="15"/>
  <c r="I303" i="15"/>
  <c r="J303" i="15"/>
  <c r="C304" i="15"/>
  <c r="D304" i="15"/>
  <c r="E304" i="15"/>
  <c r="F304" i="15"/>
  <c r="H304" i="15"/>
  <c r="I304" i="15"/>
  <c r="J304" i="15"/>
  <c r="C305" i="15"/>
  <c r="D305" i="15"/>
  <c r="E305" i="15"/>
  <c r="F305" i="15"/>
  <c r="H305" i="15"/>
  <c r="I305" i="15"/>
  <c r="J305" i="15"/>
  <c r="C306" i="15"/>
  <c r="D306" i="15"/>
  <c r="E306" i="15"/>
  <c r="F306" i="15"/>
  <c r="H306" i="15"/>
  <c r="I306" i="15"/>
  <c r="J306" i="15"/>
  <c r="C307" i="15"/>
  <c r="D307" i="15"/>
  <c r="E307" i="15"/>
  <c r="F307" i="15"/>
  <c r="H307" i="15"/>
  <c r="I307" i="15"/>
  <c r="J307" i="15"/>
  <c r="C308" i="15"/>
  <c r="D308" i="15"/>
  <c r="E308" i="15"/>
  <c r="F308" i="15"/>
  <c r="H308" i="15"/>
  <c r="I308" i="15"/>
  <c r="J308" i="15"/>
  <c r="C309" i="15"/>
  <c r="D309" i="15"/>
  <c r="E309" i="15"/>
  <c r="F309" i="15"/>
  <c r="H309" i="15"/>
  <c r="I309" i="15"/>
  <c r="J309" i="15"/>
  <c r="C310" i="15"/>
  <c r="D310" i="15"/>
  <c r="E310" i="15"/>
  <c r="F310" i="15"/>
  <c r="H310" i="15"/>
  <c r="I310" i="15"/>
  <c r="J310" i="15"/>
  <c r="C311" i="15"/>
  <c r="D311" i="15"/>
  <c r="E311" i="15"/>
  <c r="F311" i="15"/>
  <c r="H311" i="15"/>
  <c r="I311" i="15"/>
  <c r="J311" i="15"/>
  <c r="C312" i="15"/>
  <c r="D312" i="15"/>
  <c r="E312" i="15"/>
  <c r="F312" i="15"/>
  <c r="H312" i="15"/>
  <c r="I312" i="15"/>
  <c r="J312" i="15"/>
  <c r="C313" i="15"/>
  <c r="D313" i="15"/>
  <c r="E313" i="15"/>
  <c r="F313" i="15"/>
  <c r="H313" i="15"/>
  <c r="I313" i="15"/>
  <c r="J313" i="15"/>
  <c r="C314" i="15"/>
  <c r="D314" i="15"/>
  <c r="E314" i="15"/>
  <c r="F314" i="15"/>
  <c r="H314" i="15"/>
  <c r="I314" i="15"/>
  <c r="J314" i="15"/>
  <c r="C315" i="15"/>
  <c r="D315" i="15"/>
  <c r="E315" i="15"/>
  <c r="F315" i="15"/>
  <c r="H315" i="15"/>
  <c r="I315" i="15"/>
  <c r="J315" i="15"/>
  <c r="C316" i="15"/>
  <c r="D316" i="15"/>
  <c r="E316" i="15"/>
  <c r="F316" i="15"/>
  <c r="H316" i="15"/>
  <c r="I316" i="15"/>
  <c r="J316" i="15"/>
  <c r="C317" i="15"/>
  <c r="D317" i="15"/>
  <c r="E317" i="15"/>
  <c r="F317" i="15"/>
  <c r="H317" i="15"/>
  <c r="I317" i="15"/>
  <c r="J317" i="15"/>
  <c r="C318" i="15"/>
  <c r="D318" i="15"/>
  <c r="E318" i="15"/>
  <c r="F318" i="15"/>
  <c r="H318" i="15"/>
  <c r="I318" i="15"/>
  <c r="J318" i="15"/>
  <c r="C319" i="15"/>
  <c r="D319" i="15"/>
  <c r="E319" i="15"/>
  <c r="F319" i="15"/>
  <c r="H319" i="15"/>
  <c r="I319" i="15"/>
  <c r="J319" i="15"/>
  <c r="C320" i="15"/>
  <c r="D320" i="15"/>
  <c r="E320" i="15"/>
  <c r="F320" i="15"/>
  <c r="H320" i="15"/>
  <c r="I320" i="15"/>
  <c r="J320" i="15"/>
  <c r="C321" i="15"/>
  <c r="D321" i="15"/>
  <c r="E321" i="15"/>
  <c r="F321" i="15"/>
  <c r="H321" i="15"/>
  <c r="I321" i="15"/>
  <c r="J321" i="15"/>
  <c r="C322" i="15"/>
  <c r="D322" i="15"/>
  <c r="E322" i="15"/>
  <c r="F322" i="15"/>
  <c r="H322" i="15"/>
  <c r="I322" i="15"/>
  <c r="J322" i="15"/>
  <c r="C323" i="15"/>
  <c r="D323" i="15"/>
  <c r="E323" i="15"/>
  <c r="F323" i="15"/>
  <c r="H323" i="15"/>
  <c r="I323" i="15"/>
  <c r="J323" i="15"/>
  <c r="C324" i="15"/>
  <c r="D324" i="15"/>
  <c r="E324" i="15"/>
  <c r="F324" i="15"/>
  <c r="H324" i="15"/>
  <c r="I324" i="15"/>
  <c r="J324" i="15"/>
  <c r="C325" i="15"/>
  <c r="D325" i="15"/>
  <c r="E325" i="15"/>
  <c r="F325" i="15"/>
  <c r="H325" i="15"/>
  <c r="I325" i="15"/>
  <c r="J325" i="15"/>
  <c r="C326" i="15"/>
  <c r="D326" i="15"/>
  <c r="E326" i="15"/>
  <c r="F326" i="15"/>
  <c r="H326" i="15"/>
  <c r="I326" i="15"/>
  <c r="J326" i="15"/>
  <c r="C327" i="15"/>
  <c r="D327" i="15"/>
  <c r="E327" i="15"/>
  <c r="F327" i="15"/>
  <c r="H327" i="15"/>
  <c r="I327" i="15"/>
  <c r="J327" i="15"/>
  <c r="C328" i="15"/>
  <c r="D328" i="15"/>
  <c r="E328" i="15"/>
  <c r="F328" i="15"/>
  <c r="H328" i="15"/>
  <c r="I328" i="15"/>
  <c r="J328" i="15"/>
  <c r="C329" i="15"/>
  <c r="D329" i="15"/>
  <c r="E329" i="15"/>
  <c r="F329" i="15"/>
  <c r="H329" i="15"/>
  <c r="I329" i="15"/>
  <c r="J329" i="15"/>
  <c r="C330" i="15"/>
  <c r="D330" i="15"/>
  <c r="E330" i="15"/>
  <c r="F330" i="15"/>
  <c r="H330" i="15"/>
  <c r="I330" i="15"/>
  <c r="J330" i="15"/>
  <c r="C331" i="15"/>
  <c r="D331" i="15"/>
  <c r="E331" i="15"/>
  <c r="F331" i="15"/>
  <c r="H331" i="15"/>
  <c r="I331" i="15"/>
  <c r="J331" i="15"/>
  <c r="C332" i="15"/>
  <c r="D332" i="15"/>
  <c r="E332" i="15"/>
  <c r="F332" i="15"/>
  <c r="H332" i="15"/>
  <c r="I332" i="15"/>
  <c r="J332" i="15"/>
  <c r="C333" i="15"/>
  <c r="D333" i="15"/>
  <c r="E333" i="15"/>
  <c r="F333" i="15"/>
  <c r="H333" i="15"/>
  <c r="I333" i="15"/>
  <c r="J333" i="15"/>
  <c r="C334" i="15"/>
  <c r="D334" i="15"/>
  <c r="E334" i="15"/>
  <c r="F334" i="15"/>
  <c r="H334" i="15"/>
  <c r="I334" i="15"/>
  <c r="J334" i="15"/>
  <c r="C335" i="15"/>
  <c r="D335" i="15"/>
  <c r="E335" i="15"/>
  <c r="F335" i="15"/>
  <c r="H335" i="15"/>
  <c r="I335" i="15"/>
  <c r="J335" i="15"/>
  <c r="C336" i="15"/>
  <c r="D336" i="15"/>
  <c r="E336" i="15"/>
  <c r="F336" i="15"/>
  <c r="H336" i="15"/>
  <c r="I336" i="15"/>
  <c r="J336" i="15"/>
  <c r="C337" i="15"/>
  <c r="D337" i="15"/>
  <c r="E337" i="15"/>
  <c r="F337" i="15"/>
  <c r="H337" i="15"/>
  <c r="I337" i="15"/>
  <c r="J337" i="15"/>
  <c r="C338" i="15"/>
  <c r="D338" i="15"/>
  <c r="E338" i="15"/>
  <c r="F338" i="15"/>
  <c r="H338" i="15"/>
  <c r="I338" i="15"/>
  <c r="J338" i="15"/>
  <c r="C339" i="15"/>
  <c r="D339" i="15"/>
  <c r="E339" i="15"/>
  <c r="F339" i="15"/>
  <c r="H339" i="15"/>
  <c r="I339" i="15"/>
  <c r="J339" i="15"/>
  <c r="C340" i="15"/>
  <c r="D340" i="15"/>
  <c r="E340" i="15"/>
  <c r="F340" i="15"/>
  <c r="H340" i="15"/>
  <c r="I340" i="15"/>
  <c r="J340" i="15"/>
  <c r="C341" i="15"/>
  <c r="D341" i="15"/>
  <c r="E341" i="15"/>
  <c r="F341" i="15"/>
  <c r="H341" i="15"/>
  <c r="I341" i="15"/>
  <c r="J341" i="15"/>
  <c r="C342" i="15"/>
  <c r="D342" i="15"/>
  <c r="E342" i="15"/>
  <c r="F342" i="15"/>
  <c r="H342" i="15"/>
  <c r="I342" i="15"/>
  <c r="J342" i="15"/>
  <c r="C343" i="15"/>
  <c r="D343" i="15"/>
  <c r="E343" i="15"/>
  <c r="F343" i="15"/>
  <c r="H343" i="15"/>
  <c r="I343" i="15"/>
  <c r="J343" i="15"/>
  <c r="C344" i="15"/>
  <c r="D344" i="15"/>
  <c r="E344" i="15"/>
  <c r="F344" i="15"/>
  <c r="H344" i="15"/>
  <c r="I344" i="15"/>
  <c r="J344" i="15"/>
  <c r="C345" i="15"/>
  <c r="D345" i="15"/>
  <c r="E345" i="15"/>
  <c r="F345" i="15"/>
  <c r="H345" i="15"/>
  <c r="I345" i="15"/>
  <c r="J345" i="15"/>
  <c r="C346" i="15"/>
  <c r="D346" i="15"/>
  <c r="E346" i="15"/>
  <c r="F346" i="15"/>
  <c r="H346" i="15"/>
  <c r="I346" i="15"/>
  <c r="J346" i="15"/>
  <c r="C347" i="15"/>
  <c r="D347" i="15"/>
  <c r="E347" i="15"/>
  <c r="F347" i="15"/>
  <c r="H347" i="15"/>
  <c r="I347" i="15"/>
  <c r="J347" i="15"/>
  <c r="C348" i="15"/>
  <c r="D348" i="15"/>
  <c r="E348" i="15"/>
  <c r="F348" i="15"/>
  <c r="H348" i="15"/>
  <c r="I348" i="15"/>
  <c r="J348" i="15"/>
  <c r="C349" i="15"/>
  <c r="D349" i="15"/>
  <c r="E349" i="15"/>
  <c r="F349" i="15"/>
  <c r="H349" i="15"/>
  <c r="I349" i="15"/>
  <c r="J349" i="15"/>
  <c r="C350" i="15"/>
  <c r="D350" i="15"/>
  <c r="E350" i="15"/>
  <c r="F350" i="15"/>
  <c r="H350" i="15"/>
  <c r="I350" i="15"/>
  <c r="J350" i="15"/>
  <c r="C351" i="15"/>
  <c r="D351" i="15"/>
  <c r="E351" i="15"/>
  <c r="F351" i="15"/>
  <c r="H351" i="15"/>
  <c r="I351" i="15"/>
  <c r="J351" i="15"/>
  <c r="C352" i="15"/>
  <c r="D352" i="15"/>
  <c r="E352" i="15"/>
  <c r="F352" i="15"/>
  <c r="H352" i="15"/>
  <c r="I352" i="15"/>
  <c r="J352" i="15"/>
  <c r="C353" i="15"/>
  <c r="D353" i="15"/>
  <c r="E353" i="15"/>
  <c r="F353" i="15"/>
  <c r="H353" i="15"/>
  <c r="I353" i="15"/>
  <c r="J353" i="15"/>
  <c r="C354" i="15"/>
  <c r="D354" i="15"/>
  <c r="E354" i="15"/>
  <c r="F354" i="15"/>
  <c r="H354" i="15"/>
  <c r="I354" i="15"/>
  <c r="J354" i="15"/>
  <c r="C355" i="15"/>
  <c r="D355" i="15"/>
  <c r="E355" i="15"/>
  <c r="F355" i="15"/>
  <c r="H355" i="15"/>
  <c r="I355" i="15"/>
  <c r="J355" i="15"/>
  <c r="C356" i="15"/>
  <c r="D356" i="15"/>
  <c r="E356" i="15"/>
  <c r="F356" i="15"/>
  <c r="H356" i="15"/>
  <c r="I356" i="15"/>
  <c r="J356" i="15"/>
  <c r="C357" i="15"/>
  <c r="D357" i="15"/>
  <c r="E357" i="15"/>
  <c r="F357" i="15"/>
  <c r="H357" i="15"/>
  <c r="I357" i="15"/>
  <c r="J357" i="15"/>
  <c r="C358" i="15"/>
  <c r="D358" i="15"/>
  <c r="E358" i="15"/>
  <c r="F358" i="15"/>
  <c r="H358" i="15"/>
  <c r="I358" i="15"/>
  <c r="J358" i="15"/>
  <c r="C359" i="15"/>
  <c r="D359" i="15"/>
  <c r="E359" i="15"/>
  <c r="F359" i="15"/>
  <c r="H359" i="15"/>
  <c r="I359" i="15"/>
  <c r="J359" i="15"/>
  <c r="C360" i="15"/>
  <c r="D360" i="15"/>
  <c r="E360" i="15"/>
  <c r="F360" i="15"/>
  <c r="H360" i="15"/>
  <c r="I360" i="15"/>
  <c r="J360" i="15"/>
  <c r="C361" i="15"/>
  <c r="D361" i="15"/>
  <c r="E361" i="15"/>
  <c r="F361" i="15"/>
  <c r="H361" i="15"/>
  <c r="I361" i="15"/>
  <c r="J361" i="15"/>
  <c r="C362" i="15"/>
  <c r="D362" i="15"/>
  <c r="E362" i="15"/>
  <c r="F362" i="15"/>
  <c r="H362" i="15"/>
  <c r="I362" i="15"/>
  <c r="J362" i="15"/>
  <c r="C363" i="15"/>
  <c r="D363" i="15"/>
  <c r="E363" i="15"/>
  <c r="F363" i="15"/>
  <c r="H363" i="15"/>
  <c r="I363" i="15"/>
  <c r="J363" i="15"/>
  <c r="C364" i="15"/>
  <c r="D364" i="15"/>
  <c r="E364" i="15"/>
  <c r="F364" i="15"/>
  <c r="H364" i="15"/>
  <c r="I364" i="15"/>
  <c r="J364" i="15"/>
  <c r="C365" i="15"/>
  <c r="D365" i="15"/>
  <c r="E365" i="15"/>
  <c r="F365" i="15"/>
  <c r="H365" i="15"/>
  <c r="I365" i="15"/>
  <c r="J365" i="15"/>
  <c r="C366" i="15"/>
  <c r="D366" i="15"/>
  <c r="E366" i="15"/>
  <c r="F366" i="15"/>
  <c r="H366" i="15"/>
  <c r="I366" i="15"/>
  <c r="J366" i="15"/>
  <c r="C367" i="15"/>
  <c r="D367" i="15"/>
  <c r="E367" i="15"/>
  <c r="F367" i="15"/>
  <c r="H367" i="15"/>
  <c r="I367" i="15"/>
  <c r="J367" i="15"/>
  <c r="C368" i="15"/>
  <c r="D368" i="15"/>
  <c r="E368" i="15"/>
  <c r="F368" i="15"/>
  <c r="H368" i="15"/>
  <c r="I368" i="15"/>
  <c r="J368" i="15"/>
  <c r="C369" i="15"/>
  <c r="D369" i="15"/>
  <c r="E369" i="15"/>
  <c r="F369" i="15"/>
  <c r="H369" i="15"/>
  <c r="I369" i="15"/>
  <c r="J369" i="15"/>
  <c r="C370" i="15"/>
  <c r="D370" i="15"/>
  <c r="E370" i="15"/>
  <c r="F370" i="15"/>
  <c r="H370" i="15"/>
  <c r="I370" i="15"/>
  <c r="J370" i="15"/>
  <c r="C371" i="15"/>
  <c r="D371" i="15"/>
  <c r="E371" i="15"/>
  <c r="F371" i="15"/>
  <c r="H371" i="15"/>
  <c r="I371" i="15"/>
  <c r="J371" i="15"/>
  <c r="C372" i="15"/>
  <c r="D372" i="15"/>
  <c r="E372" i="15"/>
  <c r="F372" i="15"/>
  <c r="H372" i="15"/>
  <c r="I372" i="15"/>
  <c r="J372" i="15"/>
  <c r="C373" i="15"/>
  <c r="D373" i="15"/>
  <c r="E373" i="15"/>
  <c r="F373" i="15"/>
  <c r="H373" i="15"/>
  <c r="I373" i="15"/>
  <c r="J373" i="15"/>
  <c r="C374" i="15"/>
  <c r="D374" i="15"/>
  <c r="E374" i="15"/>
  <c r="F374" i="15"/>
  <c r="H374" i="15"/>
  <c r="I374" i="15"/>
  <c r="J374" i="15"/>
  <c r="C375" i="15"/>
  <c r="D375" i="15"/>
  <c r="E375" i="15"/>
  <c r="F375" i="15"/>
  <c r="H375" i="15"/>
  <c r="I375" i="15"/>
  <c r="J375" i="15"/>
  <c r="C376" i="15"/>
  <c r="D376" i="15"/>
  <c r="E376" i="15"/>
  <c r="F376" i="15"/>
  <c r="H376" i="15"/>
  <c r="I376" i="15"/>
  <c r="J376" i="15"/>
  <c r="C377" i="15"/>
  <c r="D377" i="15"/>
  <c r="E377" i="15"/>
  <c r="F377" i="15"/>
  <c r="H377" i="15"/>
  <c r="I377" i="15"/>
  <c r="J377" i="15"/>
  <c r="C378" i="15"/>
  <c r="D378" i="15"/>
  <c r="E378" i="15"/>
  <c r="F378" i="15"/>
  <c r="H378" i="15"/>
  <c r="I378" i="15"/>
  <c r="J378" i="15"/>
  <c r="C379" i="15"/>
  <c r="D379" i="15"/>
  <c r="E379" i="15"/>
  <c r="F379" i="15"/>
  <c r="H379" i="15"/>
  <c r="I379" i="15"/>
  <c r="J379" i="15"/>
  <c r="C380" i="15"/>
  <c r="D380" i="15"/>
  <c r="E380" i="15"/>
  <c r="F380" i="15"/>
  <c r="H380" i="15"/>
  <c r="I380" i="15"/>
  <c r="J380" i="15"/>
  <c r="C381" i="15"/>
  <c r="D381" i="15"/>
  <c r="E381" i="15"/>
  <c r="F381" i="15"/>
  <c r="H381" i="15"/>
  <c r="I381" i="15"/>
  <c r="J381" i="15"/>
  <c r="C382" i="15"/>
  <c r="D382" i="15"/>
  <c r="E382" i="15"/>
  <c r="F382" i="15"/>
  <c r="H382" i="15"/>
  <c r="I382" i="15"/>
  <c r="J382" i="15"/>
  <c r="C383" i="15"/>
  <c r="D383" i="15"/>
  <c r="E383" i="15"/>
  <c r="F383" i="15"/>
  <c r="H383" i="15"/>
  <c r="I383" i="15"/>
  <c r="J383" i="15"/>
  <c r="C384" i="15"/>
  <c r="D384" i="15"/>
  <c r="E384" i="15"/>
  <c r="F384" i="15"/>
  <c r="H384" i="15"/>
  <c r="I384" i="15"/>
  <c r="J384" i="15"/>
  <c r="C385" i="15"/>
  <c r="D385" i="15"/>
  <c r="E385" i="15"/>
  <c r="F385" i="15"/>
  <c r="H385" i="15"/>
  <c r="I385" i="15"/>
  <c r="J385" i="15"/>
  <c r="C386" i="15"/>
  <c r="D386" i="15"/>
  <c r="E386" i="15"/>
  <c r="F386" i="15"/>
  <c r="H386" i="15"/>
  <c r="I386" i="15"/>
  <c r="J386" i="15"/>
  <c r="C387" i="15"/>
  <c r="D387" i="15"/>
  <c r="E387" i="15"/>
  <c r="F387" i="15"/>
  <c r="H387" i="15"/>
  <c r="I387" i="15"/>
  <c r="J387" i="15"/>
  <c r="C388" i="15"/>
  <c r="D388" i="15"/>
  <c r="E388" i="15"/>
  <c r="F388" i="15"/>
  <c r="H388" i="15"/>
  <c r="I388" i="15"/>
  <c r="J388" i="15"/>
  <c r="C389" i="15"/>
  <c r="D389" i="15"/>
  <c r="E389" i="15"/>
  <c r="F389" i="15"/>
  <c r="H389" i="15"/>
  <c r="I389" i="15"/>
  <c r="J389" i="15"/>
  <c r="C390" i="15"/>
  <c r="D390" i="15"/>
  <c r="E390" i="15"/>
  <c r="F390" i="15"/>
  <c r="H390" i="15"/>
  <c r="I390" i="15"/>
  <c r="J390" i="15"/>
  <c r="C391" i="15"/>
  <c r="D391" i="15"/>
  <c r="E391" i="15"/>
  <c r="F391" i="15"/>
  <c r="H391" i="15"/>
  <c r="I391" i="15"/>
  <c r="J391" i="15"/>
  <c r="C392" i="15"/>
  <c r="D392" i="15"/>
  <c r="E392" i="15"/>
  <c r="F392" i="15"/>
  <c r="H392" i="15"/>
  <c r="I392" i="15"/>
  <c r="J392" i="15"/>
  <c r="C393" i="15"/>
  <c r="D393" i="15"/>
  <c r="E393" i="15"/>
  <c r="F393" i="15"/>
  <c r="H393" i="15"/>
  <c r="I393" i="15"/>
  <c r="J393" i="15"/>
  <c r="C394" i="15"/>
  <c r="D394" i="15"/>
  <c r="E394" i="15"/>
  <c r="F394" i="15"/>
  <c r="H394" i="15"/>
  <c r="I394" i="15"/>
  <c r="J394" i="15"/>
  <c r="C395" i="15"/>
  <c r="D395" i="15"/>
  <c r="E395" i="15"/>
  <c r="F395" i="15"/>
  <c r="H395" i="15"/>
  <c r="I395" i="15"/>
  <c r="J395" i="15"/>
  <c r="C396" i="15"/>
  <c r="D396" i="15"/>
  <c r="E396" i="15"/>
  <c r="F396" i="15"/>
  <c r="H396" i="15"/>
  <c r="I396" i="15"/>
  <c r="J396" i="15"/>
  <c r="C397" i="15"/>
  <c r="D397" i="15"/>
  <c r="E397" i="15"/>
  <c r="F397" i="15"/>
  <c r="H397" i="15"/>
  <c r="I397" i="15"/>
  <c r="J397" i="15"/>
  <c r="C398" i="15"/>
  <c r="D398" i="15"/>
  <c r="E398" i="15"/>
  <c r="F398" i="15"/>
  <c r="H398" i="15"/>
  <c r="I398" i="15"/>
  <c r="J398" i="15"/>
  <c r="C399" i="15"/>
  <c r="D399" i="15"/>
  <c r="E399" i="15"/>
  <c r="F399" i="15"/>
  <c r="H399" i="15"/>
  <c r="I399" i="15"/>
  <c r="J399" i="15"/>
  <c r="C400" i="15"/>
  <c r="D400" i="15"/>
  <c r="E400" i="15"/>
  <c r="F400" i="15"/>
  <c r="H400" i="15"/>
  <c r="I400" i="15"/>
  <c r="J400" i="15"/>
  <c r="C401" i="15"/>
  <c r="D401" i="15"/>
  <c r="E401" i="15"/>
  <c r="F401" i="15"/>
  <c r="H401" i="15"/>
  <c r="I401" i="15"/>
  <c r="J401" i="15"/>
  <c r="C402" i="15"/>
  <c r="D402" i="15"/>
  <c r="E402" i="15"/>
  <c r="F402" i="15"/>
  <c r="H402" i="15"/>
  <c r="I402" i="15"/>
  <c r="J402" i="15"/>
  <c r="C403" i="15"/>
  <c r="D403" i="15"/>
  <c r="E403" i="15"/>
  <c r="F403" i="15"/>
  <c r="H403" i="15"/>
  <c r="I403" i="15"/>
  <c r="J403" i="15"/>
  <c r="C404" i="15"/>
  <c r="D404" i="15"/>
  <c r="E404" i="15"/>
  <c r="F404" i="15"/>
  <c r="H404" i="15"/>
  <c r="I404" i="15"/>
  <c r="J404" i="15"/>
  <c r="C405" i="15"/>
  <c r="D405" i="15"/>
  <c r="E405" i="15"/>
  <c r="F405" i="15"/>
  <c r="H405" i="15"/>
  <c r="I405" i="15"/>
  <c r="J405" i="15"/>
  <c r="C406" i="15"/>
  <c r="D406" i="15"/>
  <c r="E406" i="15"/>
  <c r="F406" i="15"/>
  <c r="H406" i="15"/>
  <c r="I406" i="15"/>
  <c r="J406" i="15"/>
  <c r="C407" i="15"/>
  <c r="D407" i="15"/>
  <c r="E407" i="15"/>
  <c r="F407" i="15"/>
  <c r="H407" i="15"/>
  <c r="I407" i="15"/>
  <c r="J407" i="15"/>
  <c r="E408" i="15"/>
  <c r="C409" i="15"/>
  <c r="D409" i="15"/>
  <c r="E409" i="15"/>
  <c r="T4" i="19"/>
  <c r="S5" i="19"/>
  <c r="S6" i="19"/>
  <c r="T6" i="19"/>
  <c r="H8" i="19"/>
  <c r="T9" i="19"/>
  <c r="H10" i="19"/>
  <c r="T10" i="19"/>
  <c r="I17" i="19"/>
  <c r="J17" i="19"/>
  <c r="F18" i="19"/>
  <c r="J19" i="19"/>
  <c r="J20" i="19"/>
  <c r="J21" i="19"/>
  <c r="B22" i="19"/>
  <c r="J23" i="19"/>
  <c r="J24" i="19"/>
  <c r="J25" i="19"/>
  <c r="J26" i="19"/>
  <c r="J27" i="19"/>
  <c r="J28" i="19"/>
  <c r="J29" i="19"/>
  <c r="T29" i="19"/>
  <c r="H30" i="19"/>
  <c r="I30" i="19"/>
  <c r="J30" i="19"/>
  <c r="T30" i="19"/>
  <c r="J31" i="19"/>
  <c r="T31" i="19"/>
  <c r="B32" i="19"/>
  <c r="H32" i="19"/>
  <c r="T32" i="19"/>
  <c r="F33" i="19"/>
  <c r="H34" i="19"/>
  <c r="I34" i="19"/>
  <c r="J34" i="19"/>
  <c r="H35" i="19"/>
  <c r="I35" i="19"/>
  <c r="J35" i="19"/>
  <c r="J36" i="19"/>
  <c r="H37" i="19"/>
  <c r="I37" i="19"/>
  <c r="J37" i="19"/>
  <c r="B38" i="19"/>
  <c r="H38" i="19"/>
  <c r="H40" i="19"/>
  <c r="F41" i="19"/>
  <c r="O41" i="19"/>
  <c r="S41" i="19"/>
  <c r="B42" i="19"/>
  <c r="H42" i="19"/>
  <c r="O42" i="19"/>
  <c r="S42" i="19"/>
  <c r="F47" i="19"/>
  <c r="C48" i="19"/>
  <c r="D48" i="19"/>
  <c r="E48" i="19"/>
  <c r="F48" i="19"/>
  <c r="H48" i="19"/>
  <c r="I48" i="19"/>
  <c r="J48" i="19"/>
  <c r="X48" i="19"/>
  <c r="C49" i="19"/>
  <c r="D49" i="19"/>
  <c r="E49" i="19"/>
  <c r="F49" i="19"/>
  <c r="H49" i="19"/>
  <c r="I49" i="19"/>
  <c r="J49" i="19"/>
  <c r="C50" i="19"/>
  <c r="D50" i="19"/>
  <c r="E50" i="19"/>
  <c r="F50" i="19"/>
  <c r="H50" i="19"/>
  <c r="I50" i="19"/>
  <c r="J50" i="19"/>
  <c r="C51" i="19"/>
  <c r="D51" i="19"/>
  <c r="E51" i="19"/>
  <c r="F51" i="19"/>
  <c r="H51" i="19"/>
  <c r="I51" i="19"/>
  <c r="J51" i="19"/>
  <c r="C52" i="19"/>
  <c r="D52" i="19"/>
  <c r="E52" i="19"/>
  <c r="F52" i="19"/>
  <c r="H52" i="19"/>
  <c r="I52" i="19"/>
  <c r="J52" i="19"/>
  <c r="X52" i="19"/>
  <c r="C53" i="19"/>
  <c r="D53" i="19"/>
  <c r="E53" i="19"/>
  <c r="F53" i="19"/>
  <c r="H53" i="19"/>
  <c r="I53" i="19"/>
  <c r="J53" i="19"/>
  <c r="C54" i="19"/>
  <c r="D54" i="19"/>
  <c r="E54" i="19"/>
  <c r="F54" i="19"/>
  <c r="H54" i="19"/>
  <c r="I54" i="19"/>
  <c r="J54" i="19"/>
  <c r="C55" i="19"/>
  <c r="D55" i="19"/>
  <c r="E55" i="19"/>
  <c r="F55" i="19"/>
  <c r="H55" i="19"/>
  <c r="I55" i="19"/>
  <c r="J55" i="19"/>
  <c r="W55" i="19"/>
  <c r="C56" i="19"/>
  <c r="D56" i="19"/>
  <c r="E56" i="19"/>
  <c r="F56" i="19"/>
  <c r="H56" i="19"/>
  <c r="I56" i="19"/>
  <c r="J56" i="19"/>
  <c r="C57" i="19"/>
  <c r="D57" i="19"/>
  <c r="E57" i="19"/>
  <c r="F57" i="19"/>
  <c r="H57" i="19"/>
  <c r="I57" i="19"/>
  <c r="J57" i="19"/>
  <c r="C58" i="19"/>
  <c r="D58" i="19"/>
  <c r="E58" i="19"/>
  <c r="F58" i="19"/>
  <c r="H58" i="19"/>
  <c r="I58" i="19"/>
  <c r="J58" i="19"/>
  <c r="C59" i="19"/>
  <c r="D59" i="19"/>
  <c r="E59" i="19"/>
  <c r="F59" i="19"/>
  <c r="H59" i="19"/>
  <c r="I59" i="19"/>
  <c r="J59" i="19"/>
  <c r="C60" i="19"/>
  <c r="D60" i="19"/>
  <c r="E60" i="19"/>
  <c r="F60" i="19"/>
  <c r="H60" i="19"/>
  <c r="I60" i="19"/>
  <c r="J60" i="19"/>
  <c r="C61" i="19"/>
  <c r="D61" i="19"/>
  <c r="E61" i="19"/>
  <c r="F61" i="19"/>
  <c r="H61" i="19"/>
  <c r="I61" i="19"/>
  <c r="J61" i="19"/>
  <c r="T61" i="19"/>
  <c r="V61" i="19"/>
  <c r="C62" i="19"/>
  <c r="D62" i="19"/>
  <c r="E62" i="19"/>
  <c r="F62" i="19"/>
  <c r="H62" i="19"/>
  <c r="I62" i="19"/>
  <c r="J62" i="19"/>
  <c r="T62" i="19"/>
  <c r="C63" i="19"/>
  <c r="D63" i="19"/>
  <c r="E63" i="19"/>
  <c r="F63" i="19"/>
  <c r="H63" i="19"/>
  <c r="I63" i="19"/>
  <c r="J63" i="19"/>
  <c r="C64" i="19"/>
  <c r="D64" i="19"/>
  <c r="E64" i="19"/>
  <c r="F64" i="19"/>
  <c r="H64" i="19"/>
  <c r="I64" i="19"/>
  <c r="J64" i="19"/>
  <c r="V64" i="19"/>
  <c r="C65" i="19"/>
  <c r="D65" i="19"/>
  <c r="E65" i="19"/>
  <c r="F65" i="19"/>
  <c r="H65" i="19"/>
  <c r="I65" i="19"/>
  <c r="J65" i="19"/>
  <c r="T65" i="19"/>
  <c r="C66" i="19"/>
  <c r="D66" i="19"/>
  <c r="E66" i="19"/>
  <c r="F66" i="19"/>
  <c r="H66" i="19"/>
  <c r="I66" i="19"/>
  <c r="J66" i="19"/>
  <c r="C67" i="19"/>
  <c r="D67" i="19"/>
  <c r="E67" i="19"/>
  <c r="F67" i="19"/>
  <c r="H67" i="19"/>
  <c r="I67" i="19"/>
  <c r="J67" i="19"/>
  <c r="T67" i="19"/>
  <c r="V67" i="19"/>
  <c r="C68" i="19"/>
  <c r="D68" i="19"/>
  <c r="E68" i="19"/>
  <c r="F68" i="19"/>
  <c r="H68" i="19"/>
  <c r="I68" i="19"/>
  <c r="J68" i="19"/>
  <c r="C69" i="19"/>
  <c r="D69" i="19"/>
  <c r="E69" i="19"/>
  <c r="F69" i="19"/>
  <c r="H69" i="19"/>
  <c r="I69" i="19"/>
  <c r="J69" i="19"/>
  <c r="C70" i="19"/>
  <c r="D70" i="19"/>
  <c r="E70" i="19"/>
  <c r="F70" i="19"/>
  <c r="H70" i="19"/>
  <c r="I70" i="19"/>
  <c r="J70" i="19"/>
  <c r="C71" i="19"/>
  <c r="D71" i="19"/>
  <c r="E71" i="19"/>
  <c r="F71" i="19"/>
  <c r="H71" i="19"/>
  <c r="I71" i="19"/>
  <c r="J71" i="19"/>
  <c r="C72" i="19"/>
  <c r="D72" i="19"/>
  <c r="E72" i="19"/>
  <c r="F72" i="19"/>
  <c r="H72" i="19"/>
  <c r="I72" i="19"/>
  <c r="J72" i="19"/>
  <c r="C73" i="19"/>
  <c r="D73" i="19"/>
  <c r="E73" i="19"/>
  <c r="F73" i="19"/>
  <c r="H73" i="19"/>
  <c r="I73" i="19"/>
  <c r="J73" i="19"/>
  <c r="C74" i="19"/>
  <c r="D74" i="19"/>
  <c r="E74" i="19"/>
  <c r="F74" i="19"/>
  <c r="H74" i="19"/>
  <c r="I74" i="19"/>
  <c r="J74" i="19"/>
  <c r="C75" i="19"/>
  <c r="D75" i="19"/>
  <c r="E75" i="19"/>
  <c r="F75" i="19"/>
  <c r="H75" i="19"/>
  <c r="I75" i="19"/>
  <c r="J75" i="19"/>
  <c r="C76" i="19"/>
  <c r="D76" i="19"/>
  <c r="E76" i="19"/>
  <c r="F76" i="19"/>
  <c r="H76" i="19"/>
  <c r="I76" i="19"/>
  <c r="J76" i="19"/>
  <c r="C77" i="19"/>
  <c r="D77" i="19"/>
  <c r="E77" i="19"/>
  <c r="F77" i="19"/>
  <c r="H77" i="19"/>
  <c r="I77" i="19"/>
  <c r="J77" i="19"/>
  <c r="C78" i="19"/>
  <c r="D78" i="19"/>
  <c r="E78" i="19"/>
  <c r="F78" i="19"/>
  <c r="H78" i="19"/>
  <c r="I78" i="19"/>
  <c r="J78" i="19"/>
  <c r="C79" i="19"/>
  <c r="D79" i="19"/>
  <c r="E79" i="19"/>
  <c r="F79" i="19"/>
  <c r="H79" i="19"/>
  <c r="I79" i="19"/>
  <c r="J79" i="19"/>
  <c r="C80" i="19"/>
  <c r="D80" i="19"/>
  <c r="E80" i="19"/>
  <c r="F80" i="19"/>
  <c r="H80" i="19"/>
  <c r="I80" i="19"/>
  <c r="J80" i="19"/>
  <c r="C81" i="19"/>
  <c r="D81" i="19"/>
  <c r="E81" i="19"/>
  <c r="F81" i="19"/>
  <c r="H81" i="19"/>
  <c r="I81" i="19"/>
  <c r="J81" i="19"/>
  <c r="C82" i="19"/>
  <c r="D82" i="19"/>
  <c r="E82" i="19"/>
  <c r="F82" i="19"/>
  <c r="H82" i="19"/>
  <c r="I82" i="19"/>
  <c r="J82" i="19"/>
  <c r="C83" i="19"/>
  <c r="D83" i="19"/>
  <c r="E83" i="19"/>
  <c r="F83" i="19"/>
  <c r="H83" i="19"/>
  <c r="I83" i="19"/>
  <c r="J83" i="19"/>
  <c r="C84" i="19"/>
  <c r="D84" i="19"/>
  <c r="E84" i="19"/>
  <c r="F84" i="19"/>
  <c r="H84" i="19"/>
  <c r="I84" i="19"/>
  <c r="J84" i="19"/>
  <c r="C85" i="19"/>
  <c r="D85" i="19"/>
  <c r="E85" i="19"/>
  <c r="F85" i="19"/>
  <c r="H85" i="19"/>
  <c r="I85" i="19"/>
  <c r="J85" i="19"/>
  <c r="C86" i="19"/>
  <c r="D86" i="19"/>
  <c r="E86" i="19"/>
  <c r="F86" i="19"/>
  <c r="H86" i="19"/>
  <c r="I86" i="19"/>
  <c r="J86" i="19"/>
  <c r="C87" i="19"/>
  <c r="D87" i="19"/>
  <c r="E87" i="19"/>
  <c r="F87" i="19"/>
  <c r="H87" i="19"/>
  <c r="I87" i="19"/>
  <c r="J87" i="19"/>
  <c r="C88" i="19"/>
  <c r="D88" i="19"/>
  <c r="E88" i="19"/>
  <c r="F88" i="19"/>
  <c r="H88" i="19"/>
  <c r="I88" i="19"/>
  <c r="J88" i="19"/>
  <c r="C89" i="19"/>
  <c r="D89" i="19"/>
  <c r="E89" i="19"/>
  <c r="F89" i="19"/>
  <c r="H89" i="19"/>
  <c r="I89" i="19"/>
  <c r="J89" i="19"/>
  <c r="C90" i="19"/>
  <c r="D90" i="19"/>
  <c r="E90" i="19"/>
  <c r="F90" i="19"/>
  <c r="H90" i="19"/>
  <c r="I90" i="19"/>
  <c r="J90" i="19"/>
  <c r="C91" i="19"/>
  <c r="D91" i="19"/>
  <c r="E91" i="19"/>
  <c r="F91" i="19"/>
  <c r="H91" i="19"/>
  <c r="I91" i="19"/>
  <c r="J91" i="19"/>
  <c r="C92" i="19"/>
  <c r="D92" i="19"/>
  <c r="E92" i="19"/>
  <c r="F92" i="19"/>
  <c r="H92" i="19"/>
  <c r="I92" i="19"/>
  <c r="J92" i="19"/>
  <c r="C93" i="19"/>
  <c r="D93" i="19"/>
  <c r="E93" i="19"/>
  <c r="F93" i="19"/>
  <c r="H93" i="19"/>
  <c r="I93" i="19"/>
  <c r="J93" i="19"/>
  <c r="C94" i="19"/>
  <c r="D94" i="19"/>
  <c r="E94" i="19"/>
  <c r="F94" i="19"/>
  <c r="H94" i="19"/>
  <c r="I94" i="19"/>
  <c r="J94" i="19"/>
  <c r="C95" i="19"/>
  <c r="D95" i="19"/>
  <c r="E95" i="19"/>
  <c r="F95" i="19"/>
  <c r="H95" i="19"/>
  <c r="I95" i="19"/>
  <c r="J95" i="19"/>
  <c r="C96" i="19"/>
  <c r="D96" i="19"/>
  <c r="E96" i="19"/>
  <c r="F96" i="19"/>
  <c r="H96" i="19"/>
  <c r="I96" i="19"/>
  <c r="J96" i="19"/>
  <c r="C97" i="19"/>
  <c r="D97" i="19"/>
  <c r="E97" i="19"/>
  <c r="F97" i="19"/>
  <c r="H97" i="19"/>
  <c r="I97" i="19"/>
  <c r="J97" i="19"/>
  <c r="C98" i="19"/>
  <c r="D98" i="19"/>
  <c r="E98" i="19"/>
  <c r="F98" i="19"/>
  <c r="H98" i="19"/>
  <c r="I98" i="19"/>
  <c r="J98" i="19"/>
  <c r="C99" i="19"/>
  <c r="D99" i="19"/>
  <c r="E99" i="19"/>
  <c r="F99" i="19"/>
  <c r="H99" i="19"/>
  <c r="I99" i="19"/>
  <c r="J99" i="19"/>
  <c r="C100" i="19"/>
  <c r="D100" i="19"/>
  <c r="E100" i="19"/>
  <c r="F100" i="19"/>
  <c r="H100" i="19"/>
  <c r="I100" i="19"/>
  <c r="J100" i="19"/>
  <c r="C101" i="19"/>
  <c r="D101" i="19"/>
  <c r="E101" i="19"/>
  <c r="F101" i="19"/>
  <c r="H101" i="19"/>
  <c r="I101" i="19"/>
  <c r="J101" i="19"/>
  <c r="C102" i="19"/>
  <c r="D102" i="19"/>
  <c r="E102" i="19"/>
  <c r="F102" i="19"/>
  <c r="H102" i="19"/>
  <c r="I102" i="19"/>
  <c r="J102" i="19"/>
  <c r="C103" i="19"/>
  <c r="D103" i="19"/>
  <c r="E103" i="19"/>
  <c r="F103" i="19"/>
  <c r="H103" i="19"/>
  <c r="I103" i="19"/>
  <c r="J103" i="19"/>
  <c r="C104" i="19"/>
  <c r="D104" i="19"/>
  <c r="E104" i="19"/>
  <c r="F104" i="19"/>
  <c r="H104" i="19"/>
  <c r="I104" i="19"/>
  <c r="J104" i="19"/>
  <c r="C105" i="19"/>
  <c r="D105" i="19"/>
  <c r="E105" i="19"/>
  <c r="F105" i="19"/>
  <c r="H105" i="19"/>
  <c r="I105" i="19"/>
  <c r="J105" i="19"/>
  <c r="C106" i="19"/>
  <c r="D106" i="19"/>
  <c r="E106" i="19"/>
  <c r="F106" i="19"/>
  <c r="H106" i="19"/>
  <c r="I106" i="19"/>
  <c r="J106" i="19"/>
  <c r="C107" i="19"/>
  <c r="D107" i="19"/>
  <c r="E107" i="19"/>
  <c r="F107" i="19"/>
  <c r="H107" i="19"/>
  <c r="I107" i="19"/>
  <c r="J107" i="19"/>
  <c r="C108" i="19"/>
  <c r="D108" i="19"/>
  <c r="E108" i="19"/>
  <c r="F108" i="19"/>
  <c r="H108" i="19"/>
  <c r="I108" i="19"/>
  <c r="J108" i="19"/>
  <c r="C109" i="19"/>
  <c r="D109" i="19"/>
  <c r="E109" i="19"/>
  <c r="F109" i="19"/>
  <c r="H109" i="19"/>
  <c r="I109" i="19"/>
  <c r="J109" i="19"/>
  <c r="C110" i="19"/>
  <c r="D110" i="19"/>
  <c r="E110" i="19"/>
  <c r="F110" i="19"/>
  <c r="H110" i="19"/>
  <c r="I110" i="19"/>
  <c r="J110" i="19"/>
  <c r="C111" i="19"/>
  <c r="D111" i="19"/>
  <c r="E111" i="19"/>
  <c r="F111" i="19"/>
  <c r="H111" i="19"/>
  <c r="I111" i="19"/>
  <c r="J111" i="19"/>
  <c r="C112" i="19"/>
  <c r="D112" i="19"/>
  <c r="E112" i="19"/>
  <c r="F112" i="19"/>
  <c r="H112" i="19"/>
  <c r="I112" i="19"/>
  <c r="J112" i="19"/>
  <c r="C113" i="19"/>
  <c r="D113" i="19"/>
  <c r="E113" i="19"/>
  <c r="F113" i="19"/>
  <c r="H113" i="19"/>
  <c r="I113" i="19"/>
  <c r="J113" i="19"/>
  <c r="C114" i="19"/>
  <c r="D114" i="19"/>
  <c r="E114" i="19"/>
  <c r="F114" i="19"/>
  <c r="H114" i="19"/>
  <c r="I114" i="19"/>
  <c r="J114" i="19"/>
  <c r="C115" i="19"/>
  <c r="D115" i="19"/>
  <c r="E115" i="19"/>
  <c r="F115" i="19"/>
  <c r="H115" i="19"/>
  <c r="I115" i="19"/>
  <c r="J115" i="19"/>
  <c r="C116" i="19"/>
  <c r="D116" i="19"/>
  <c r="E116" i="19"/>
  <c r="F116" i="19"/>
  <c r="H116" i="19"/>
  <c r="I116" i="19"/>
  <c r="J116" i="19"/>
  <c r="C117" i="19"/>
  <c r="D117" i="19"/>
  <c r="E117" i="19"/>
  <c r="F117" i="19"/>
  <c r="H117" i="19"/>
  <c r="I117" i="19"/>
  <c r="J117" i="19"/>
  <c r="C118" i="19"/>
  <c r="D118" i="19"/>
  <c r="E118" i="19"/>
  <c r="F118" i="19"/>
  <c r="H118" i="19"/>
  <c r="I118" i="19"/>
  <c r="J118" i="19"/>
  <c r="C119" i="19"/>
  <c r="D119" i="19"/>
  <c r="E119" i="19"/>
  <c r="F119" i="19"/>
  <c r="H119" i="19"/>
  <c r="I119" i="19"/>
  <c r="J119" i="19"/>
  <c r="C120" i="19"/>
  <c r="D120" i="19"/>
  <c r="E120" i="19"/>
  <c r="F120" i="19"/>
  <c r="H120" i="19"/>
  <c r="I120" i="19"/>
  <c r="J120" i="19"/>
  <c r="C121" i="19"/>
  <c r="D121" i="19"/>
  <c r="E121" i="19"/>
  <c r="F121" i="19"/>
  <c r="H121" i="19"/>
  <c r="I121" i="19"/>
  <c r="J121" i="19"/>
  <c r="C122" i="19"/>
  <c r="D122" i="19"/>
  <c r="E122" i="19"/>
  <c r="F122" i="19"/>
  <c r="H122" i="19"/>
  <c r="I122" i="19"/>
  <c r="J122" i="19"/>
  <c r="C123" i="19"/>
  <c r="D123" i="19"/>
  <c r="E123" i="19"/>
  <c r="F123" i="19"/>
  <c r="H123" i="19"/>
  <c r="I123" i="19"/>
  <c r="J123" i="19"/>
  <c r="C124" i="19"/>
  <c r="D124" i="19"/>
  <c r="E124" i="19"/>
  <c r="F124" i="19"/>
  <c r="H124" i="19"/>
  <c r="I124" i="19"/>
  <c r="J124" i="19"/>
  <c r="C125" i="19"/>
  <c r="D125" i="19"/>
  <c r="E125" i="19"/>
  <c r="F125" i="19"/>
  <c r="H125" i="19"/>
  <c r="I125" i="19"/>
  <c r="J125" i="19"/>
  <c r="C126" i="19"/>
  <c r="D126" i="19"/>
  <c r="E126" i="19"/>
  <c r="F126" i="19"/>
  <c r="H126" i="19"/>
  <c r="I126" i="19"/>
  <c r="J126" i="19"/>
  <c r="C127" i="19"/>
  <c r="D127" i="19"/>
  <c r="E127" i="19"/>
  <c r="F127" i="19"/>
  <c r="H127" i="19"/>
  <c r="I127" i="19"/>
  <c r="J127" i="19"/>
  <c r="C128" i="19"/>
  <c r="D128" i="19"/>
  <c r="E128" i="19"/>
  <c r="F128" i="19"/>
  <c r="H128" i="19"/>
  <c r="I128" i="19"/>
  <c r="J128" i="19"/>
  <c r="C129" i="19"/>
  <c r="D129" i="19"/>
  <c r="E129" i="19"/>
  <c r="F129" i="19"/>
  <c r="H129" i="19"/>
  <c r="I129" i="19"/>
  <c r="J129" i="19"/>
  <c r="C130" i="19"/>
  <c r="D130" i="19"/>
  <c r="E130" i="19"/>
  <c r="F130" i="19"/>
  <c r="H130" i="19"/>
  <c r="I130" i="19"/>
  <c r="J130" i="19"/>
  <c r="C131" i="19"/>
  <c r="D131" i="19"/>
  <c r="E131" i="19"/>
  <c r="F131" i="19"/>
  <c r="H131" i="19"/>
  <c r="I131" i="19"/>
  <c r="J131" i="19"/>
  <c r="C132" i="19"/>
  <c r="D132" i="19"/>
  <c r="E132" i="19"/>
  <c r="F132" i="19"/>
  <c r="H132" i="19"/>
  <c r="I132" i="19"/>
  <c r="J132" i="19"/>
  <c r="C133" i="19"/>
  <c r="D133" i="19"/>
  <c r="E133" i="19"/>
  <c r="F133" i="19"/>
  <c r="H133" i="19"/>
  <c r="I133" i="19"/>
  <c r="J133" i="19"/>
  <c r="C134" i="19"/>
  <c r="D134" i="19"/>
  <c r="E134" i="19"/>
  <c r="F134" i="19"/>
  <c r="H134" i="19"/>
  <c r="I134" i="19"/>
  <c r="J134" i="19"/>
  <c r="C135" i="19"/>
  <c r="D135" i="19"/>
  <c r="E135" i="19"/>
  <c r="F135" i="19"/>
  <c r="H135" i="19"/>
  <c r="I135" i="19"/>
  <c r="J135" i="19"/>
  <c r="C136" i="19"/>
  <c r="D136" i="19"/>
  <c r="E136" i="19"/>
  <c r="F136" i="19"/>
  <c r="H136" i="19"/>
  <c r="I136" i="19"/>
  <c r="J136" i="19"/>
  <c r="C137" i="19"/>
  <c r="D137" i="19"/>
  <c r="E137" i="19"/>
  <c r="F137" i="19"/>
  <c r="H137" i="19"/>
  <c r="I137" i="19"/>
  <c r="J137" i="19"/>
  <c r="C138" i="19"/>
  <c r="D138" i="19"/>
  <c r="E138" i="19"/>
  <c r="F138" i="19"/>
  <c r="H138" i="19"/>
  <c r="I138" i="19"/>
  <c r="J138" i="19"/>
  <c r="C139" i="19"/>
  <c r="D139" i="19"/>
  <c r="E139" i="19"/>
  <c r="F139" i="19"/>
  <c r="H139" i="19"/>
  <c r="I139" i="19"/>
  <c r="J139" i="19"/>
  <c r="C140" i="19"/>
  <c r="D140" i="19"/>
  <c r="E140" i="19"/>
  <c r="F140" i="19"/>
  <c r="H140" i="19"/>
  <c r="I140" i="19"/>
  <c r="J140" i="19"/>
  <c r="C141" i="19"/>
  <c r="D141" i="19"/>
  <c r="E141" i="19"/>
  <c r="F141" i="19"/>
  <c r="H141" i="19"/>
  <c r="I141" i="19"/>
  <c r="J141" i="19"/>
  <c r="C142" i="19"/>
  <c r="D142" i="19"/>
  <c r="E142" i="19"/>
  <c r="F142" i="19"/>
  <c r="H142" i="19"/>
  <c r="I142" i="19"/>
  <c r="J142" i="19"/>
  <c r="C143" i="19"/>
  <c r="D143" i="19"/>
  <c r="E143" i="19"/>
  <c r="F143" i="19"/>
  <c r="H143" i="19"/>
  <c r="I143" i="19"/>
  <c r="J143" i="19"/>
  <c r="C144" i="19"/>
  <c r="D144" i="19"/>
  <c r="E144" i="19"/>
  <c r="F144" i="19"/>
  <c r="H144" i="19"/>
  <c r="I144" i="19"/>
  <c r="J144" i="19"/>
  <c r="C145" i="19"/>
  <c r="D145" i="19"/>
  <c r="E145" i="19"/>
  <c r="F145" i="19"/>
  <c r="H145" i="19"/>
  <c r="I145" i="19"/>
  <c r="J145" i="19"/>
  <c r="C146" i="19"/>
  <c r="D146" i="19"/>
  <c r="E146" i="19"/>
  <c r="F146" i="19"/>
  <c r="H146" i="19"/>
  <c r="I146" i="19"/>
  <c r="J146" i="19"/>
  <c r="C147" i="19"/>
  <c r="D147" i="19"/>
  <c r="E147" i="19"/>
  <c r="F147" i="19"/>
  <c r="H147" i="19"/>
  <c r="I147" i="19"/>
  <c r="J147" i="19"/>
  <c r="C148" i="19"/>
  <c r="D148" i="19"/>
  <c r="E148" i="19"/>
  <c r="F148" i="19"/>
  <c r="H148" i="19"/>
  <c r="I148" i="19"/>
  <c r="J148" i="19"/>
  <c r="C149" i="19"/>
  <c r="D149" i="19"/>
  <c r="E149" i="19"/>
  <c r="F149" i="19"/>
  <c r="H149" i="19"/>
  <c r="I149" i="19"/>
  <c r="J149" i="19"/>
  <c r="C150" i="19"/>
  <c r="D150" i="19"/>
  <c r="E150" i="19"/>
  <c r="F150" i="19"/>
  <c r="H150" i="19"/>
  <c r="I150" i="19"/>
  <c r="J150" i="19"/>
  <c r="C151" i="19"/>
  <c r="D151" i="19"/>
  <c r="E151" i="19"/>
  <c r="F151" i="19"/>
  <c r="H151" i="19"/>
  <c r="I151" i="19"/>
  <c r="J151" i="19"/>
  <c r="C152" i="19"/>
  <c r="D152" i="19"/>
  <c r="E152" i="19"/>
  <c r="F152" i="19"/>
  <c r="H152" i="19"/>
  <c r="I152" i="19"/>
  <c r="J152" i="19"/>
  <c r="C153" i="19"/>
  <c r="D153" i="19"/>
  <c r="E153" i="19"/>
  <c r="F153" i="19"/>
  <c r="H153" i="19"/>
  <c r="I153" i="19"/>
  <c r="J153" i="19"/>
  <c r="C154" i="19"/>
  <c r="D154" i="19"/>
  <c r="E154" i="19"/>
  <c r="F154" i="19"/>
  <c r="H154" i="19"/>
  <c r="I154" i="19"/>
  <c r="J154" i="19"/>
  <c r="C155" i="19"/>
  <c r="D155" i="19"/>
  <c r="E155" i="19"/>
  <c r="F155" i="19"/>
  <c r="H155" i="19"/>
  <c r="I155" i="19"/>
  <c r="J155" i="19"/>
  <c r="C156" i="19"/>
  <c r="D156" i="19"/>
  <c r="E156" i="19"/>
  <c r="F156" i="19"/>
  <c r="H156" i="19"/>
  <c r="I156" i="19"/>
  <c r="J156" i="19"/>
  <c r="C157" i="19"/>
  <c r="D157" i="19"/>
  <c r="E157" i="19"/>
  <c r="F157" i="19"/>
  <c r="H157" i="19"/>
  <c r="I157" i="19"/>
  <c r="J157" i="19"/>
  <c r="C158" i="19"/>
  <c r="D158" i="19"/>
  <c r="E158" i="19"/>
  <c r="F158" i="19"/>
  <c r="H158" i="19"/>
  <c r="I158" i="19"/>
  <c r="J158" i="19"/>
  <c r="C159" i="19"/>
  <c r="D159" i="19"/>
  <c r="E159" i="19"/>
  <c r="F159" i="19"/>
  <c r="H159" i="19"/>
  <c r="I159" i="19"/>
  <c r="J159" i="19"/>
  <c r="C160" i="19"/>
  <c r="D160" i="19"/>
  <c r="E160" i="19"/>
  <c r="F160" i="19"/>
  <c r="H160" i="19"/>
  <c r="I160" i="19"/>
  <c r="J160" i="19"/>
  <c r="C161" i="19"/>
  <c r="D161" i="19"/>
  <c r="E161" i="19"/>
  <c r="F161" i="19"/>
  <c r="H161" i="19"/>
  <c r="I161" i="19"/>
  <c r="J161" i="19"/>
  <c r="C162" i="19"/>
  <c r="D162" i="19"/>
  <c r="E162" i="19"/>
  <c r="F162" i="19"/>
  <c r="H162" i="19"/>
  <c r="I162" i="19"/>
  <c r="J162" i="19"/>
  <c r="C163" i="19"/>
  <c r="D163" i="19"/>
  <c r="E163" i="19"/>
  <c r="F163" i="19"/>
  <c r="H163" i="19"/>
  <c r="I163" i="19"/>
  <c r="J163" i="19"/>
  <c r="C164" i="19"/>
  <c r="D164" i="19"/>
  <c r="E164" i="19"/>
  <c r="F164" i="19"/>
  <c r="H164" i="19"/>
  <c r="I164" i="19"/>
  <c r="J164" i="19"/>
  <c r="C165" i="19"/>
  <c r="D165" i="19"/>
  <c r="E165" i="19"/>
  <c r="F165" i="19"/>
  <c r="H165" i="19"/>
  <c r="I165" i="19"/>
  <c r="J165" i="19"/>
  <c r="C166" i="19"/>
  <c r="D166" i="19"/>
  <c r="E166" i="19"/>
  <c r="F166" i="19"/>
  <c r="H166" i="19"/>
  <c r="I166" i="19"/>
  <c r="J166" i="19"/>
  <c r="C167" i="19"/>
  <c r="D167" i="19"/>
  <c r="E167" i="19"/>
  <c r="F167" i="19"/>
  <c r="H167" i="19"/>
  <c r="I167" i="19"/>
  <c r="J167" i="19"/>
  <c r="C168" i="19"/>
  <c r="D168" i="19"/>
  <c r="E168" i="19"/>
  <c r="F168" i="19"/>
  <c r="H168" i="19"/>
  <c r="I168" i="19"/>
  <c r="J168" i="19"/>
  <c r="C169" i="19"/>
  <c r="D169" i="19"/>
  <c r="E169" i="19"/>
  <c r="F169" i="19"/>
  <c r="H169" i="19"/>
  <c r="I169" i="19"/>
  <c r="J169" i="19"/>
  <c r="C170" i="19"/>
  <c r="D170" i="19"/>
  <c r="E170" i="19"/>
  <c r="F170" i="19"/>
  <c r="H170" i="19"/>
  <c r="I170" i="19"/>
  <c r="J170" i="19"/>
  <c r="C171" i="19"/>
  <c r="D171" i="19"/>
  <c r="E171" i="19"/>
  <c r="F171" i="19"/>
  <c r="H171" i="19"/>
  <c r="I171" i="19"/>
  <c r="J171" i="19"/>
  <c r="C172" i="19"/>
  <c r="D172" i="19"/>
  <c r="E172" i="19"/>
  <c r="F172" i="19"/>
  <c r="H172" i="19"/>
  <c r="I172" i="19"/>
  <c r="J172" i="19"/>
  <c r="C173" i="19"/>
  <c r="D173" i="19"/>
  <c r="E173" i="19"/>
  <c r="F173" i="19"/>
  <c r="H173" i="19"/>
  <c r="I173" i="19"/>
  <c r="J173" i="19"/>
  <c r="C174" i="19"/>
  <c r="D174" i="19"/>
  <c r="E174" i="19"/>
  <c r="F174" i="19"/>
  <c r="H174" i="19"/>
  <c r="I174" i="19"/>
  <c r="J174" i="19"/>
  <c r="C175" i="19"/>
  <c r="D175" i="19"/>
  <c r="E175" i="19"/>
  <c r="F175" i="19"/>
  <c r="H175" i="19"/>
  <c r="I175" i="19"/>
  <c r="J175" i="19"/>
  <c r="C176" i="19"/>
  <c r="D176" i="19"/>
  <c r="E176" i="19"/>
  <c r="F176" i="19"/>
  <c r="H176" i="19"/>
  <c r="I176" i="19"/>
  <c r="J176" i="19"/>
  <c r="C177" i="19"/>
  <c r="D177" i="19"/>
  <c r="E177" i="19"/>
  <c r="F177" i="19"/>
  <c r="H177" i="19"/>
  <c r="I177" i="19"/>
  <c r="J177" i="19"/>
  <c r="C178" i="19"/>
  <c r="D178" i="19"/>
  <c r="E178" i="19"/>
  <c r="F178" i="19"/>
  <c r="H178" i="19"/>
  <c r="I178" i="19"/>
  <c r="J178" i="19"/>
  <c r="C179" i="19"/>
  <c r="D179" i="19"/>
  <c r="E179" i="19"/>
  <c r="F179" i="19"/>
  <c r="H179" i="19"/>
  <c r="I179" i="19"/>
  <c r="J179" i="19"/>
  <c r="C180" i="19"/>
  <c r="D180" i="19"/>
  <c r="E180" i="19"/>
  <c r="F180" i="19"/>
  <c r="H180" i="19"/>
  <c r="I180" i="19"/>
  <c r="J180" i="19"/>
  <c r="C181" i="19"/>
  <c r="D181" i="19"/>
  <c r="E181" i="19"/>
  <c r="F181" i="19"/>
  <c r="H181" i="19"/>
  <c r="I181" i="19"/>
  <c r="J181" i="19"/>
  <c r="C182" i="19"/>
  <c r="D182" i="19"/>
  <c r="E182" i="19"/>
  <c r="F182" i="19"/>
  <c r="H182" i="19"/>
  <c r="I182" i="19"/>
  <c r="J182" i="19"/>
  <c r="C183" i="19"/>
  <c r="D183" i="19"/>
  <c r="E183" i="19"/>
  <c r="F183" i="19"/>
  <c r="H183" i="19"/>
  <c r="I183" i="19"/>
  <c r="J183" i="19"/>
  <c r="C184" i="19"/>
  <c r="D184" i="19"/>
  <c r="E184" i="19"/>
  <c r="F184" i="19"/>
  <c r="H184" i="19"/>
  <c r="I184" i="19"/>
  <c r="J184" i="19"/>
  <c r="C185" i="19"/>
  <c r="D185" i="19"/>
  <c r="E185" i="19"/>
  <c r="F185" i="19"/>
  <c r="H185" i="19"/>
  <c r="I185" i="19"/>
  <c r="J185" i="19"/>
  <c r="C186" i="19"/>
  <c r="D186" i="19"/>
  <c r="E186" i="19"/>
  <c r="F186" i="19"/>
  <c r="H186" i="19"/>
  <c r="I186" i="19"/>
  <c r="J186" i="19"/>
  <c r="C187" i="19"/>
  <c r="D187" i="19"/>
  <c r="E187" i="19"/>
  <c r="F187" i="19"/>
  <c r="H187" i="19"/>
  <c r="I187" i="19"/>
  <c r="J187" i="19"/>
  <c r="C188" i="19"/>
  <c r="D188" i="19"/>
  <c r="E188" i="19"/>
  <c r="F188" i="19"/>
  <c r="H188" i="19"/>
  <c r="I188" i="19"/>
  <c r="J188" i="19"/>
  <c r="C189" i="19"/>
  <c r="D189" i="19"/>
  <c r="E189" i="19"/>
  <c r="F189" i="19"/>
  <c r="H189" i="19"/>
  <c r="I189" i="19"/>
  <c r="J189" i="19"/>
  <c r="C190" i="19"/>
  <c r="D190" i="19"/>
  <c r="E190" i="19"/>
  <c r="F190" i="19"/>
  <c r="H190" i="19"/>
  <c r="I190" i="19"/>
  <c r="J190" i="19"/>
  <c r="C191" i="19"/>
  <c r="D191" i="19"/>
  <c r="E191" i="19"/>
  <c r="F191" i="19"/>
  <c r="H191" i="19"/>
  <c r="I191" i="19"/>
  <c r="J191" i="19"/>
  <c r="C192" i="19"/>
  <c r="D192" i="19"/>
  <c r="E192" i="19"/>
  <c r="F192" i="19"/>
  <c r="H192" i="19"/>
  <c r="I192" i="19"/>
  <c r="J192" i="19"/>
  <c r="C193" i="19"/>
  <c r="D193" i="19"/>
  <c r="E193" i="19"/>
  <c r="F193" i="19"/>
  <c r="H193" i="19"/>
  <c r="I193" i="19"/>
  <c r="J193" i="19"/>
  <c r="C194" i="19"/>
  <c r="D194" i="19"/>
  <c r="E194" i="19"/>
  <c r="F194" i="19"/>
  <c r="H194" i="19"/>
  <c r="I194" i="19"/>
  <c r="J194" i="19"/>
  <c r="C195" i="19"/>
  <c r="D195" i="19"/>
  <c r="E195" i="19"/>
  <c r="F195" i="19"/>
  <c r="H195" i="19"/>
  <c r="I195" i="19"/>
  <c r="J195" i="19"/>
  <c r="C196" i="19"/>
  <c r="D196" i="19"/>
  <c r="E196" i="19"/>
  <c r="F196" i="19"/>
  <c r="H196" i="19"/>
  <c r="I196" i="19"/>
  <c r="J196" i="19"/>
  <c r="C197" i="19"/>
  <c r="D197" i="19"/>
  <c r="E197" i="19"/>
  <c r="F197" i="19"/>
  <c r="H197" i="19"/>
  <c r="I197" i="19"/>
  <c r="J197" i="19"/>
  <c r="C198" i="19"/>
  <c r="D198" i="19"/>
  <c r="E198" i="19"/>
  <c r="F198" i="19"/>
  <c r="H198" i="19"/>
  <c r="I198" i="19"/>
  <c r="J198" i="19"/>
  <c r="C199" i="19"/>
  <c r="D199" i="19"/>
  <c r="E199" i="19"/>
  <c r="F199" i="19"/>
  <c r="H199" i="19"/>
  <c r="I199" i="19"/>
  <c r="J199" i="19"/>
  <c r="C200" i="19"/>
  <c r="D200" i="19"/>
  <c r="E200" i="19"/>
  <c r="F200" i="19"/>
  <c r="H200" i="19"/>
  <c r="I200" i="19"/>
  <c r="J200" i="19"/>
  <c r="C201" i="19"/>
  <c r="D201" i="19"/>
  <c r="E201" i="19"/>
  <c r="F201" i="19"/>
  <c r="H201" i="19"/>
  <c r="I201" i="19"/>
  <c r="J201" i="19"/>
  <c r="C202" i="19"/>
  <c r="D202" i="19"/>
  <c r="E202" i="19"/>
  <c r="F202" i="19"/>
  <c r="H202" i="19"/>
  <c r="I202" i="19"/>
  <c r="J202" i="19"/>
  <c r="C203" i="19"/>
  <c r="D203" i="19"/>
  <c r="E203" i="19"/>
  <c r="F203" i="19"/>
  <c r="H203" i="19"/>
  <c r="I203" i="19"/>
  <c r="J203" i="19"/>
  <c r="C204" i="19"/>
  <c r="D204" i="19"/>
  <c r="E204" i="19"/>
  <c r="F204" i="19"/>
  <c r="H204" i="19"/>
  <c r="I204" i="19"/>
  <c r="J204" i="19"/>
  <c r="C205" i="19"/>
  <c r="D205" i="19"/>
  <c r="E205" i="19"/>
  <c r="F205" i="19"/>
  <c r="H205" i="19"/>
  <c r="I205" i="19"/>
  <c r="J205" i="19"/>
  <c r="C206" i="19"/>
  <c r="D206" i="19"/>
  <c r="E206" i="19"/>
  <c r="F206" i="19"/>
  <c r="H206" i="19"/>
  <c r="I206" i="19"/>
  <c r="J206" i="19"/>
  <c r="C207" i="19"/>
  <c r="D207" i="19"/>
  <c r="E207" i="19"/>
  <c r="F207" i="19"/>
  <c r="H207" i="19"/>
  <c r="I207" i="19"/>
  <c r="J207" i="19"/>
  <c r="C208" i="19"/>
  <c r="D208" i="19"/>
  <c r="E208" i="19"/>
  <c r="F208" i="19"/>
  <c r="H208" i="19"/>
  <c r="I208" i="19"/>
  <c r="J208" i="19"/>
  <c r="C209" i="19"/>
  <c r="D209" i="19"/>
  <c r="E209" i="19"/>
  <c r="F209" i="19"/>
  <c r="H209" i="19"/>
  <c r="I209" i="19"/>
  <c r="J209" i="19"/>
  <c r="C210" i="19"/>
  <c r="D210" i="19"/>
  <c r="E210" i="19"/>
  <c r="F210" i="19"/>
  <c r="H210" i="19"/>
  <c r="I210" i="19"/>
  <c r="J210" i="19"/>
  <c r="C211" i="19"/>
  <c r="D211" i="19"/>
  <c r="E211" i="19"/>
  <c r="F211" i="19"/>
  <c r="H211" i="19"/>
  <c r="I211" i="19"/>
  <c r="J211" i="19"/>
  <c r="C212" i="19"/>
  <c r="D212" i="19"/>
  <c r="E212" i="19"/>
  <c r="F212" i="19"/>
  <c r="H212" i="19"/>
  <c r="I212" i="19"/>
  <c r="J212" i="19"/>
  <c r="C213" i="19"/>
  <c r="D213" i="19"/>
  <c r="E213" i="19"/>
  <c r="F213" i="19"/>
  <c r="H213" i="19"/>
  <c r="I213" i="19"/>
  <c r="J213" i="19"/>
  <c r="C214" i="19"/>
  <c r="D214" i="19"/>
  <c r="E214" i="19"/>
  <c r="F214" i="19"/>
  <c r="H214" i="19"/>
  <c r="I214" i="19"/>
  <c r="J214" i="19"/>
  <c r="C215" i="19"/>
  <c r="D215" i="19"/>
  <c r="E215" i="19"/>
  <c r="F215" i="19"/>
  <c r="H215" i="19"/>
  <c r="I215" i="19"/>
  <c r="J215" i="19"/>
  <c r="C216" i="19"/>
  <c r="D216" i="19"/>
  <c r="E216" i="19"/>
  <c r="F216" i="19"/>
  <c r="H216" i="19"/>
  <c r="I216" i="19"/>
  <c r="J216" i="19"/>
  <c r="C217" i="19"/>
  <c r="D217" i="19"/>
  <c r="E217" i="19"/>
  <c r="F217" i="19"/>
  <c r="H217" i="19"/>
  <c r="I217" i="19"/>
  <c r="J217" i="19"/>
  <c r="C218" i="19"/>
  <c r="D218" i="19"/>
  <c r="E218" i="19"/>
  <c r="F218" i="19"/>
  <c r="H218" i="19"/>
  <c r="I218" i="19"/>
  <c r="J218" i="19"/>
  <c r="C219" i="19"/>
  <c r="D219" i="19"/>
  <c r="E219" i="19"/>
  <c r="F219" i="19"/>
  <c r="H219" i="19"/>
  <c r="I219" i="19"/>
  <c r="J219" i="19"/>
  <c r="C220" i="19"/>
  <c r="D220" i="19"/>
  <c r="E220" i="19"/>
  <c r="F220" i="19"/>
  <c r="H220" i="19"/>
  <c r="I220" i="19"/>
  <c r="J220" i="19"/>
  <c r="C221" i="19"/>
  <c r="D221" i="19"/>
  <c r="E221" i="19"/>
  <c r="F221" i="19"/>
  <c r="H221" i="19"/>
  <c r="I221" i="19"/>
  <c r="J221" i="19"/>
  <c r="C222" i="19"/>
  <c r="D222" i="19"/>
  <c r="E222" i="19"/>
  <c r="F222" i="19"/>
  <c r="H222" i="19"/>
  <c r="I222" i="19"/>
  <c r="J222" i="19"/>
  <c r="C223" i="19"/>
  <c r="D223" i="19"/>
  <c r="E223" i="19"/>
  <c r="F223" i="19"/>
  <c r="H223" i="19"/>
  <c r="I223" i="19"/>
  <c r="J223" i="19"/>
  <c r="C224" i="19"/>
  <c r="D224" i="19"/>
  <c r="E224" i="19"/>
  <c r="F224" i="19"/>
  <c r="H224" i="19"/>
  <c r="I224" i="19"/>
  <c r="J224" i="19"/>
  <c r="C225" i="19"/>
  <c r="D225" i="19"/>
  <c r="E225" i="19"/>
  <c r="F225" i="19"/>
  <c r="H225" i="19"/>
  <c r="I225" i="19"/>
  <c r="J225" i="19"/>
  <c r="C226" i="19"/>
  <c r="D226" i="19"/>
  <c r="E226" i="19"/>
  <c r="F226" i="19"/>
  <c r="H226" i="19"/>
  <c r="I226" i="19"/>
  <c r="J226" i="19"/>
  <c r="C227" i="19"/>
  <c r="D227" i="19"/>
  <c r="E227" i="19"/>
  <c r="F227" i="19"/>
  <c r="H227" i="19"/>
  <c r="I227" i="19"/>
  <c r="J227" i="19"/>
  <c r="C228" i="19"/>
  <c r="D228" i="19"/>
  <c r="E228" i="19"/>
  <c r="F228" i="19"/>
  <c r="H228" i="19"/>
  <c r="I228" i="19"/>
  <c r="J228" i="19"/>
  <c r="C229" i="19"/>
  <c r="D229" i="19"/>
  <c r="E229" i="19"/>
  <c r="F229" i="19"/>
  <c r="H229" i="19"/>
  <c r="I229" i="19"/>
  <c r="J229" i="19"/>
  <c r="C230" i="19"/>
  <c r="D230" i="19"/>
  <c r="E230" i="19"/>
  <c r="F230" i="19"/>
  <c r="H230" i="19"/>
  <c r="I230" i="19"/>
  <c r="J230" i="19"/>
  <c r="C231" i="19"/>
  <c r="D231" i="19"/>
  <c r="E231" i="19"/>
  <c r="F231" i="19"/>
  <c r="H231" i="19"/>
  <c r="I231" i="19"/>
  <c r="J231" i="19"/>
  <c r="C232" i="19"/>
  <c r="D232" i="19"/>
  <c r="E232" i="19"/>
  <c r="F232" i="19"/>
  <c r="H232" i="19"/>
  <c r="I232" i="19"/>
  <c r="J232" i="19"/>
  <c r="C233" i="19"/>
  <c r="D233" i="19"/>
  <c r="E233" i="19"/>
  <c r="F233" i="19"/>
  <c r="H233" i="19"/>
  <c r="I233" i="19"/>
  <c r="J233" i="19"/>
  <c r="C234" i="19"/>
  <c r="D234" i="19"/>
  <c r="E234" i="19"/>
  <c r="F234" i="19"/>
  <c r="H234" i="19"/>
  <c r="I234" i="19"/>
  <c r="J234" i="19"/>
  <c r="C235" i="19"/>
  <c r="D235" i="19"/>
  <c r="E235" i="19"/>
  <c r="F235" i="19"/>
  <c r="H235" i="19"/>
  <c r="I235" i="19"/>
  <c r="J235" i="19"/>
  <c r="C236" i="19"/>
  <c r="D236" i="19"/>
  <c r="E236" i="19"/>
  <c r="F236" i="19"/>
  <c r="H236" i="19"/>
  <c r="I236" i="19"/>
  <c r="J236" i="19"/>
  <c r="C237" i="19"/>
  <c r="D237" i="19"/>
  <c r="E237" i="19"/>
  <c r="F237" i="19"/>
  <c r="H237" i="19"/>
  <c r="I237" i="19"/>
  <c r="J237" i="19"/>
  <c r="C238" i="19"/>
  <c r="D238" i="19"/>
  <c r="E238" i="19"/>
  <c r="F238" i="19"/>
  <c r="H238" i="19"/>
  <c r="I238" i="19"/>
  <c r="J238" i="19"/>
  <c r="C239" i="19"/>
  <c r="D239" i="19"/>
  <c r="E239" i="19"/>
  <c r="F239" i="19"/>
  <c r="H239" i="19"/>
  <c r="I239" i="19"/>
  <c r="J239" i="19"/>
  <c r="C240" i="19"/>
  <c r="D240" i="19"/>
  <c r="E240" i="19"/>
  <c r="F240" i="19"/>
  <c r="H240" i="19"/>
  <c r="I240" i="19"/>
  <c r="J240" i="19"/>
  <c r="C241" i="19"/>
  <c r="D241" i="19"/>
  <c r="E241" i="19"/>
  <c r="F241" i="19"/>
  <c r="H241" i="19"/>
  <c r="I241" i="19"/>
  <c r="J241" i="19"/>
  <c r="C242" i="19"/>
  <c r="D242" i="19"/>
  <c r="E242" i="19"/>
  <c r="F242" i="19"/>
  <c r="H242" i="19"/>
  <c r="I242" i="19"/>
  <c r="J242" i="19"/>
  <c r="C243" i="19"/>
  <c r="D243" i="19"/>
  <c r="E243" i="19"/>
  <c r="F243" i="19"/>
  <c r="H243" i="19"/>
  <c r="I243" i="19"/>
  <c r="J243" i="19"/>
  <c r="C244" i="19"/>
  <c r="D244" i="19"/>
  <c r="E244" i="19"/>
  <c r="F244" i="19"/>
  <c r="H244" i="19"/>
  <c r="I244" i="19"/>
  <c r="J244" i="19"/>
  <c r="C245" i="19"/>
  <c r="D245" i="19"/>
  <c r="E245" i="19"/>
  <c r="F245" i="19"/>
  <c r="H245" i="19"/>
  <c r="I245" i="19"/>
  <c r="J245" i="19"/>
  <c r="C246" i="19"/>
  <c r="D246" i="19"/>
  <c r="E246" i="19"/>
  <c r="F246" i="19"/>
  <c r="H246" i="19"/>
  <c r="I246" i="19"/>
  <c r="J246" i="19"/>
  <c r="C247" i="19"/>
  <c r="D247" i="19"/>
  <c r="E247" i="19"/>
  <c r="F247" i="19"/>
  <c r="H247" i="19"/>
  <c r="I247" i="19"/>
  <c r="J247" i="19"/>
  <c r="C248" i="19"/>
  <c r="D248" i="19"/>
  <c r="E248" i="19"/>
  <c r="F248" i="19"/>
  <c r="H248" i="19"/>
  <c r="I248" i="19"/>
  <c r="J248" i="19"/>
  <c r="C249" i="19"/>
  <c r="D249" i="19"/>
  <c r="E249" i="19"/>
  <c r="F249" i="19"/>
  <c r="H249" i="19"/>
  <c r="I249" i="19"/>
  <c r="J249" i="19"/>
  <c r="C250" i="19"/>
  <c r="D250" i="19"/>
  <c r="E250" i="19"/>
  <c r="F250" i="19"/>
  <c r="H250" i="19"/>
  <c r="I250" i="19"/>
  <c r="J250" i="19"/>
  <c r="C251" i="19"/>
  <c r="D251" i="19"/>
  <c r="E251" i="19"/>
  <c r="F251" i="19"/>
  <c r="H251" i="19"/>
  <c r="I251" i="19"/>
  <c r="J251" i="19"/>
  <c r="C252" i="19"/>
  <c r="D252" i="19"/>
  <c r="E252" i="19"/>
  <c r="F252" i="19"/>
  <c r="H252" i="19"/>
  <c r="I252" i="19"/>
  <c r="J252" i="19"/>
  <c r="C253" i="19"/>
  <c r="D253" i="19"/>
  <c r="E253" i="19"/>
  <c r="F253" i="19"/>
  <c r="H253" i="19"/>
  <c r="I253" i="19"/>
  <c r="J253" i="19"/>
  <c r="C254" i="19"/>
  <c r="D254" i="19"/>
  <c r="E254" i="19"/>
  <c r="F254" i="19"/>
  <c r="H254" i="19"/>
  <c r="I254" i="19"/>
  <c r="J254" i="19"/>
  <c r="C255" i="19"/>
  <c r="D255" i="19"/>
  <c r="E255" i="19"/>
  <c r="F255" i="19"/>
  <c r="H255" i="19"/>
  <c r="I255" i="19"/>
  <c r="J255" i="19"/>
  <c r="C256" i="19"/>
  <c r="D256" i="19"/>
  <c r="E256" i="19"/>
  <c r="F256" i="19"/>
  <c r="H256" i="19"/>
  <c r="I256" i="19"/>
  <c r="J256" i="19"/>
  <c r="C257" i="19"/>
  <c r="D257" i="19"/>
  <c r="E257" i="19"/>
  <c r="F257" i="19"/>
  <c r="H257" i="19"/>
  <c r="I257" i="19"/>
  <c r="J257" i="19"/>
  <c r="C258" i="19"/>
  <c r="D258" i="19"/>
  <c r="E258" i="19"/>
  <c r="F258" i="19"/>
  <c r="H258" i="19"/>
  <c r="I258" i="19"/>
  <c r="J258" i="19"/>
  <c r="C259" i="19"/>
  <c r="D259" i="19"/>
  <c r="E259" i="19"/>
  <c r="F259" i="19"/>
  <c r="H259" i="19"/>
  <c r="I259" i="19"/>
  <c r="J259" i="19"/>
  <c r="C260" i="19"/>
  <c r="D260" i="19"/>
  <c r="E260" i="19"/>
  <c r="F260" i="19"/>
  <c r="H260" i="19"/>
  <c r="I260" i="19"/>
  <c r="J260" i="19"/>
  <c r="C261" i="19"/>
  <c r="D261" i="19"/>
  <c r="E261" i="19"/>
  <c r="F261" i="19"/>
  <c r="H261" i="19"/>
  <c r="I261" i="19"/>
  <c r="J261" i="19"/>
  <c r="C262" i="19"/>
  <c r="D262" i="19"/>
  <c r="E262" i="19"/>
  <c r="F262" i="19"/>
  <c r="H262" i="19"/>
  <c r="I262" i="19"/>
  <c r="J262" i="19"/>
  <c r="C263" i="19"/>
  <c r="D263" i="19"/>
  <c r="E263" i="19"/>
  <c r="F263" i="19"/>
  <c r="H263" i="19"/>
  <c r="I263" i="19"/>
  <c r="J263" i="19"/>
  <c r="C264" i="19"/>
  <c r="D264" i="19"/>
  <c r="E264" i="19"/>
  <c r="F264" i="19"/>
  <c r="H264" i="19"/>
  <c r="I264" i="19"/>
  <c r="J264" i="19"/>
  <c r="C265" i="19"/>
  <c r="D265" i="19"/>
  <c r="E265" i="19"/>
  <c r="F265" i="19"/>
  <c r="H265" i="19"/>
  <c r="I265" i="19"/>
  <c r="J265" i="19"/>
  <c r="C266" i="19"/>
  <c r="D266" i="19"/>
  <c r="E266" i="19"/>
  <c r="F266" i="19"/>
  <c r="H266" i="19"/>
  <c r="I266" i="19"/>
  <c r="J266" i="19"/>
  <c r="C267" i="19"/>
  <c r="D267" i="19"/>
  <c r="E267" i="19"/>
  <c r="F267" i="19"/>
  <c r="H267" i="19"/>
  <c r="I267" i="19"/>
  <c r="J267" i="19"/>
  <c r="C268" i="19"/>
  <c r="D268" i="19"/>
  <c r="E268" i="19"/>
  <c r="F268" i="19"/>
  <c r="H268" i="19"/>
  <c r="I268" i="19"/>
  <c r="J268" i="19"/>
  <c r="C269" i="19"/>
  <c r="D269" i="19"/>
  <c r="E269" i="19"/>
  <c r="F269" i="19"/>
  <c r="H269" i="19"/>
  <c r="I269" i="19"/>
  <c r="J269" i="19"/>
  <c r="C270" i="19"/>
  <c r="D270" i="19"/>
  <c r="E270" i="19"/>
  <c r="F270" i="19"/>
  <c r="H270" i="19"/>
  <c r="I270" i="19"/>
  <c r="J270" i="19"/>
  <c r="C271" i="19"/>
  <c r="D271" i="19"/>
  <c r="E271" i="19"/>
  <c r="F271" i="19"/>
  <c r="H271" i="19"/>
  <c r="I271" i="19"/>
  <c r="J271" i="19"/>
  <c r="C272" i="19"/>
  <c r="D272" i="19"/>
  <c r="E272" i="19"/>
  <c r="F272" i="19"/>
  <c r="H272" i="19"/>
  <c r="I272" i="19"/>
  <c r="J272" i="19"/>
  <c r="C273" i="19"/>
  <c r="D273" i="19"/>
  <c r="E273" i="19"/>
  <c r="F273" i="19"/>
  <c r="H273" i="19"/>
  <c r="I273" i="19"/>
  <c r="J273" i="19"/>
  <c r="C274" i="19"/>
  <c r="D274" i="19"/>
  <c r="E274" i="19"/>
  <c r="F274" i="19"/>
  <c r="H274" i="19"/>
  <c r="I274" i="19"/>
  <c r="J274" i="19"/>
  <c r="C275" i="19"/>
  <c r="D275" i="19"/>
  <c r="E275" i="19"/>
  <c r="F275" i="19"/>
  <c r="H275" i="19"/>
  <c r="I275" i="19"/>
  <c r="J275" i="19"/>
  <c r="C276" i="19"/>
  <c r="D276" i="19"/>
  <c r="E276" i="19"/>
  <c r="F276" i="19"/>
  <c r="H276" i="19"/>
  <c r="I276" i="19"/>
  <c r="J276" i="19"/>
  <c r="C277" i="19"/>
  <c r="D277" i="19"/>
  <c r="E277" i="19"/>
  <c r="F277" i="19"/>
  <c r="H277" i="19"/>
  <c r="I277" i="19"/>
  <c r="J277" i="19"/>
  <c r="C278" i="19"/>
  <c r="D278" i="19"/>
  <c r="E278" i="19"/>
  <c r="F278" i="19"/>
  <c r="H278" i="19"/>
  <c r="I278" i="19"/>
  <c r="J278" i="19"/>
  <c r="C279" i="19"/>
  <c r="D279" i="19"/>
  <c r="E279" i="19"/>
  <c r="F279" i="19"/>
  <c r="H279" i="19"/>
  <c r="I279" i="19"/>
  <c r="J279" i="19"/>
  <c r="C280" i="19"/>
  <c r="D280" i="19"/>
  <c r="E280" i="19"/>
  <c r="F280" i="19"/>
  <c r="H280" i="19"/>
  <c r="I280" i="19"/>
  <c r="J280" i="19"/>
  <c r="C281" i="19"/>
  <c r="D281" i="19"/>
  <c r="E281" i="19"/>
  <c r="F281" i="19"/>
  <c r="H281" i="19"/>
  <c r="I281" i="19"/>
  <c r="J281" i="19"/>
  <c r="C282" i="19"/>
  <c r="D282" i="19"/>
  <c r="E282" i="19"/>
  <c r="F282" i="19"/>
  <c r="H282" i="19"/>
  <c r="I282" i="19"/>
  <c r="J282" i="19"/>
  <c r="C283" i="19"/>
  <c r="D283" i="19"/>
  <c r="E283" i="19"/>
  <c r="F283" i="19"/>
  <c r="H283" i="19"/>
  <c r="I283" i="19"/>
  <c r="J283" i="19"/>
  <c r="C284" i="19"/>
  <c r="D284" i="19"/>
  <c r="E284" i="19"/>
  <c r="F284" i="19"/>
  <c r="H284" i="19"/>
  <c r="I284" i="19"/>
  <c r="J284" i="19"/>
  <c r="C285" i="19"/>
  <c r="D285" i="19"/>
  <c r="E285" i="19"/>
  <c r="F285" i="19"/>
  <c r="H285" i="19"/>
  <c r="I285" i="19"/>
  <c r="J285" i="19"/>
  <c r="C286" i="19"/>
  <c r="D286" i="19"/>
  <c r="E286" i="19"/>
  <c r="F286" i="19"/>
  <c r="H286" i="19"/>
  <c r="I286" i="19"/>
  <c r="J286" i="19"/>
  <c r="C287" i="19"/>
  <c r="D287" i="19"/>
  <c r="E287" i="19"/>
  <c r="F287" i="19"/>
  <c r="H287" i="19"/>
  <c r="I287" i="19"/>
  <c r="J287" i="19"/>
  <c r="C288" i="19"/>
  <c r="D288" i="19"/>
  <c r="E288" i="19"/>
  <c r="F288" i="19"/>
  <c r="H288" i="19"/>
  <c r="I288" i="19"/>
  <c r="J288" i="19"/>
  <c r="C289" i="19"/>
  <c r="D289" i="19"/>
  <c r="E289" i="19"/>
  <c r="F289" i="19"/>
  <c r="H289" i="19"/>
  <c r="I289" i="19"/>
  <c r="J289" i="19"/>
  <c r="C290" i="19"/>
  <c r="D290" i="19"/>
  <c r="E290" i="19"/>
  <c r="F290" i="19"/>
  <c r="H290" i="19"/>
  <c r="I290" i="19"/>
  <c r="J290" i="19"/>
  <c r="C291" i="19"/>
  <c r="D291" i="19"/>
  <c r="E291" i="19"/>
  <c r="F291" i="19"/>
  <c r="H291" i="19"/>
  <c r="I291" i="19"/>
  <c r="J291" i="19"/>
  <c r="C292" i="19"/>
  <c r="D292" i="19"/>
  <c r="E292" i="19"/>
  <c r="F292" i="19"/>
  <c r="H292" i="19"/>
  <c r="I292" i="19"/>
  <c r="J292" i="19"/>
  <c r="C293" i="19"/>
  <c r="D293" i="19"/>
  <c r="E293" i="19"/>
  <c r="F293" i="19"/>
  <c r="H293" i="19"/>
  <c r="I293" i="19"/>
  <c r="J293" i="19"/>
  <c r="C294" i="19"/>
  <c r="D294" i="19"/>
  <c r="E294" i="19"/>
  <c r="F294" i="19"/>
  <c r="H294" i="19"/>
  <c r="I294" i="19"/>
  <c r="J294" i="19"/>
  <c r="C295" i="19"/>
  <c r="D295" i="19"/>
  <c r="E295" i="19"/>
  <c r="F295" i="19"/>
  <c r="H295" i="19"/>
  <c r="I295" i="19"/>
  <c r="J295" i="19"/>
  <c r="C296" i="19"/>
  <c r="D296" i="19"/>
  <c r="E296" i="19"/>
  <c r="F296" i="19"/>
  <c r="H296" i="19"/>
  <c r="I296" i="19"/>
  <c r="J296" i="19"/>
  <c r="C297" i="19"/>
  <c r="D297" i="19"/>
  <c r="E297" i="19"/>
  <c r="F297" i="19"/>
  <c r="H297" i="19"/>
  <c r="I297" i="19"/>
  <c r="J297" i="19"/>
  <c r="C298" i="19"/>
  <c r="D298" i="19"/>
  <c r="E298" i="19"/>
  <c r="F298" i="19"/>
  <c r="H298" i="19"/>
  <c r="I298" i="19"/>
  <c r="J298" i="19"/>
  <c r="C299" i="19"/>
  <c r="D299" i="19"/>
  <c r="E299" i="19"/>
  <c r="F299" i="19"/>
  <c r="H299" i="19"/>
  <c r="I299" i="19"/>
  <c r="J299" i="19"/>
  <c r="C300" i="19"/>
  <c r="D300" i="19"/>
  <c r="E300" i="19"/>
  <c r="F300" i="19"/>
  <c r="H300" i="19"/>
  <c r="I300" i="19"/>
  <c r="J300" i="19"/>
  <c r="C301" i="19"/>
  <c r="D301" i="19"/>
  <c r="E301" i="19"/>
  <c r="F301" i="19"/>
  <c r="H301" i="19"/>
  <c r="I301" i="19"/>
  <c r="J301" i="19"/>
  <c r="C302" i="19"/>
  <c r="D302" i="19"/>
  <c r="E302" i="19"/>
  <c r="F302" i="19"/>
  <c r="H302" i="19"/>
  <c r="I302" i="19"/>
  <c r="J302" i="19"/>
  <c r="C303" i="19"/>
  <c r="D303" i="19"/>
  <c r="E303" i="19"/>
  <c r="F303" i="19"/>
  <c r="H303" i="19"/>
  <c r="I303" i="19"/>
  <c r="J303" i="19"/>
  <c r="C304" i="19"/>
  <c r="D304" i="19"/>
  <c r="E304" i="19"/>
  <c r="F304" i="19"/>
  <c r="H304" i="19"/>
  <c r="I304" i="19"/>
  <c r="J304" i="19"/>
  <c r="C305" i="19"/>
  <c r="D305" i="19"/>
  <c r="E305" i="19"/>
  <c r="F305" i="19"/>
  <c r="H305" i="19"/>
  <c r="I305" i="19"/>
  <c r="J305" i="19"/>
  <c r="C306" i="19"/>
  <c r="D306" i="19"/>
  <c r="E306" i="19"/>
  <c r="F306" i="19"/>
  <c r="H306" i="19"/>
  <c r="I306" i="19"/>
  <c r="J306" i="19"/>
  <c r="C307" i="19"/>
  <c r="D307" i="19"/>
  <c r="E307" i="19"/>
  <c r="F307" i="19"/>
  <c r="H307" i="19"/>
  <c r="I307" i="19"/>
  <c r="J307" i="19"/>
  <c r="C308" i="19"/>
  <c r="D308" i="19"/>
  <c r="E308" i="19"/>
  <c r="F308" i="19"/>
  <c r="H308" i="19"/>
  <c r="I308" i="19"/>
  <c r="J308" i="19"/>
  <c r="C309" i="19"/>
  <c r="D309" i="19"/>
  <c r="E309" i="19"/>
  <c r="F309" i="19"/>
  <c r="H309" i="19"/>
  <c r="I309" i="19"/>
  <c r="J309" i="19"/>
  <c r="C310" i="19"/>
  <c r="D310" i="19"/>
  <c r="E310" i="19"/>
  <c r="F310" i="19"/>
  <c r="H310" i="19"/>
  <c r="I310" i="19"/>
  <c r="J310" i="19"/>
  <c r="C311" i="19"/>
  <c r="D311" i="19"/>
  <c r="E311" i="19"/>
  <c r="F311" i="19"/>
  <c r="H311" i="19"/>
  <c r="I311" i="19"/>
  <c r="J311" i="19"/>
  <c r="C312" i="19"/>
  <c r="D312" i="19"/>
  <c r="E312" i="19"/>
  <c r="F312" i="19"/>
  <c r="H312" i="19"/>
  <c r="I312" i="19"/>
  <c r="J312" i="19"/>
  <c r="C313" i="19"/>
  <c r="D313" i="19"/>
  <c r="E313" i="19"/>
  <c r="F313" i="19"/>
  <c r="H313" i="19"/>
  <c r="I313" i="19"/>
  <c r="J313" i="19"/>
  <c r="C314" i="19"/>
  <c r="D314" i="19"/>
  <c r="E314" i="19"/>
  <c r="F314" i="19"/>
  <c r="H314" i="19"/>
  <c r="I314" i="19"/>
  <c r="J314" i="19"/>
  <c r="C315" i="19"/>
  <c r="D315" i="19"/>
  <c r="E315" i="19"/>
  <c r="F315" i="19"/>
  <c r="H315" i="19"/>
  <c r="I315" i="19"/>
  <c r="J315" i="19"/>
  <c r="C316" i="19"/>
  <c r="D316" i="19"/>
  <c r="E316" i="19"/>
  <c r="F316" i="19"/>
  <c r="H316" i="19"/>
  <c r="I316" i="19"/>
  <c r="J316" i="19"/>
  <c r="C317" i="19"/>
  <c r="D317" i="19"/>
  <c r="E317" i="19"/>
  <c r="F317" i="19"/>
  <c r="H317" i="19"/>
  <c r="I317" i="19"/>
  <c r="J317" i="19"/>
  <c r="C318" i="19"/>
  <c r="D318" i="19"/>
  <c r="E318" i="19"/>
  <c r="F318" i="19"/>
  <c r="H318" i="19"/>
  <c r="I318" i="19"/>
  <c r="J318" i="19"/>
  <c r="C319" i="19"/>
  <c r="D319" i="19"/>
  <c r="E319" i="19"/>
  <c r="F319" i="19"/>
  <c r="H319" i="19"/>
  <c r="I319" i="19"/>
  <c r="J319" i="19"/>
  <c r="C320" i="19"/>
  <c r="D320" i="19"/>
  <c r="E320" i="19"/>
  <c r="F320" i="19"/>
  <c r="H320" i="19"/>
  <c r="I320" i="19"/>
  <c r="J320" i="19"/>
  <c r="C321" i="19"/>
  <c r="D321" i="19"/>
  <c r="E321" i="19"/>
  <c r="F321" i="19"/>
  <c r="H321" i="19"/>
  <c r="I321" i="19"/>
  <c r="J321" i="19"/>
  <c r="C322" i="19"/>
  <c r="D322" i="19"/>
  <c r="E322" i="19"/>
  <c r="F322" i="19"/>
  <c r="H322" i="19"/>
  <c r="I322" i="19"/>
  <c r="J322" i="19"/>
  <c r="C323" i="19"/>
  <c r="D323" i="19"/>
  <c r="E323" i="19"/>
  <c r="F323" i="19"/>
  <c r="H323" i="19"/>
  <c r="I323" i="19"/>
  <c r="J323" i="19"/>
  <c r="C324" i="19"/>
  <c r="D324" i="19"/>
  <c r="E324" i="19"/>
  <c r="F324" i="19"/>
  <c r="H324" i="19"/>
  <c r="I324" i="19"/>
  <c r="J324" i="19"/>
  <c r="C325" i="19"/>
  <c r="D325" i="19"/>
  <c r="E325" i="19"/>
  <c r="F325" i="19"/>
  <c r="H325" i="19"/>
  <c r="I325" i="19"/>
  <c r="J325" i="19"/>
  <c r="C326" i="19"/>
  <c r="D326" i="19"/>
  <c r="E326" i="19"/>
  <c r="F326" i="19"/>
  <c r="H326" i="19"/>
  <c r="I326" i="19"/>
  <c r="J326" i="19"/>
  <c r="C327" i="19"/>
  <c r="D327" i="19"/>
  <c r="E327" i="19"/>
  <c r="F327" i="19"/>
  <c r="H327" i="19"/>
  <c r="I327" i="19"/>
  <c r="J327" i="19"/>
  <c r="C328" i="19"/>
  <c r="D328" i="19"/>
  <c r="E328" i="19"/>
  <c r="F328" i="19"/>
  <c r="H328" i="19"/>
  <c r="I328" i="19"/>
  <c r="J328" i="19"/>
  <c r="C329" i="19"/>
  <c r="D329" i="19"/>
  <c r="E329" i="19"/>
  <c r="F329" i="19"/>
  <c r="H329" i="19"/>
  <c r="I329" i="19"/>
  <c r="J329" i="19"/>
  <c r="C330" i="19"/>
  <c r="D330" i="19"/>
  <c r="E330" i="19"/>
  <c r="F330" i="19"/>
  <c r="H330" i="19"/>
  <c r="I330" i="19"/>
  <c r="J330" i="19"/>
  <c r="C331" i="19"/>
  <c r="D331" i="19"/>
  <c r="E331" i="19"/>
  <c r="F331" i="19"/>
  <c r="H331" i="19"/>
  <c r="I331" i="19"/>
  <c r="J331" i="19"/>
  <c r="C332" i="19"/>
  <c r="D332" i="19"/>
  <c r="E332" i="19"/>
  <c r="F332" i="19"/>
  <c r="H332" i="19"/>
  <c r="I332" i="19"/>
  <c r="J332" i="19"/>
  <c r="C333" i="19"/>
  <c r="D333" i="19"/>
  <c r="E333" i="19"/>
  <c r="F333" i="19"/>
  <c r="H333" i="19"/>
  <c r="I333" i="19"/>
  <c r="J333" i="19"/>
  <c r="C334" i="19"/>
  <c r="D334" i="19"/>
  <c r="E334" i="19"/>
  <c r="F334" i="19"/>
  <c r="H334" i="19"/>
  <c r="I334" i="19"/>
  <c r="J334" i="19"/>
  <c r="C335" i="19"/>
  <c r="D335" i="19"/>
  <c r="E335" i="19"/>
  <c r="F335" i="19"/>
  <c r="H335" i="19"/>
  <c r="I335" i="19"/>
  <c r="J335" i="19"/>
  <c r="C336" i="19"/>
  <c r="D336" i="19"/>
  <c r="E336" i="19"/>
  <c r="F336" i="19"/>
  <c r="H336" i="19"/>
  <c r="I336" i="19"/>
  <c r="J336" i="19"/>
  <c r="C337" i="19"/>
  <c r="D337" i="19"/>
  <c r="E337" i="19"/>
  <c r="F337" i="19"/>
  <c r="H337" i="19"/>
  <c r="I337" i="19"/>
  <c r="J337" i="19"/>
  <c r="C338" i="19"/>
  <c r="D338" i="19"/>
  <c r="E338" i="19"/>
  <c r="F338" i="19"/>
  <c r="H338" i="19"/>
  <c r="I338" i="19"/>
  <c r="J338" i="19"/>
  <c r="C339" i="19"/>
  <c r="D339" i="19"/>
  <c r="E339" i="19"/>
  <c r="F339" i="19"/>
  <c r="H339" i="19"/>
  <c r="I339" i="19"/>
  <c r="J339" i="19"/>
  <c r="C340" i="19"/>
  <c r="D340" i="19"/>
  <c r="E340" i="19"/>
  <c r="F340" i="19"/>
  <c r="H340" i="19"/>
  <c r="I340" i="19"/>
  <c r="J340" i="19"/>
  <c r="C341" i="19"/>
  <c r="D341" i="19"/>
  <c r="E341" i="19"/>
  <c r="F341" i="19"/>
  <c r="H341" i="19"/>
  <c r="I341" i="19"/>
  <c r="J341" i="19"/>
  <c r="C342" i="19"/>
  <c r="D342" i="19"/>
  <c r="E342" i="19"/>
  <c r="F342" i="19"/>
  <c r="H342" i="19"/>
  <c r="I342" i="19"/>
  <c r="J342" i="19"/>
  <c r="C343" i="19"/>
  <c r="D343" i="19"/>
  <c r="E343" i="19"/>
  <c r="F343" i="19"/>
  <c r="H343" i="19"/>
  <c r="I343" i="19"/>
  <c r="J343" i="19"/>
  <c r="C344" i="19"/>
  <c r="D344" i="19"/>
  <c r="E344" i="19"/>
  <c r="F344" i="19"/>
  <c r="H344" i="19"/>
  <c r="I344" i="19"/>
  <c r="J344" i="19"/>
  <c r="C345" i="19"/>
  <c r="D345" i="19"/>
  <c r="E345" i="19"/>
  <c r="F345" i="19"/>
  <c r="H345" i="19"/>
  <c r="I345" i="19"/>
  <c r="J345" i="19"/>
  <c r="C346" i="19"/>
  <c r="D346" i="19"/>
  <c r="E346" i="19"/>
  <c r="F346" i="19"/>
  <c r="H346" i="19"/>
  <c r="I346" i="19"/>
  <c r="J346" i="19"/>
  <c r="C347" i="19"/>
  <c r="D347" i="19"/>
  <c r="E347" i="19"/>
  <c r="F347" i="19"/>
  <c r="H347" i="19"/>
  <c r="I347" i="19"/>
  <c r="J347" i="19"/>
  <c r="C348" i="19"/>
  <c r="D348" i="19"/>
  <c r="E348" i="19"/>
  <c r="F348" i="19"/>
  <c r="H348" i="19"/>
  <c r="I348" i="19"/>
  <c r="J348" i="19"/>
  <c r="C349" i="19"/>
  <c r="D349" i="19"/>
  <c r="E349" i="19"/>
  <c r="F349" i="19"/>
  <c r="H349" i="19"/>
  <c r="I349" i="19"/>
  <c r="J349" i="19"/>
  <c r="C350" i="19"/>
  <c r="D350" i="19"/>
  <c r="E350" i="19"/>
  <c r="F350" i="19"/>
  <c r="H350" i="19"/>
  <c r="I350" i="19"/>
  <c r="J350" i="19"/>
  <c r="C351" i="19"/>
  <c r="D351" i="19"/>
  <c r="E351" i="19"/>
  <c r="F351" i="19"/>
  <c r="H351" i="19"/>
  <c r="I351" i="19"/>
  <c r="J351" i="19"/>
  <c r="C352" i="19"/>
  <c r="D352" i="19"/>
  <c r="E352" i="19"/>
  <c r="F352" i="19"/>
  <c r="H352" i="19"/>
  <c r="I352" i="19"/>
  <c r="J352" i="19"/>
  <c r="C353" i="19"/>
  <c r="D353" i="19"/>
  <c r="E353" i="19"/>
  <c r="F353" i="19"/>
  <c r="H353" i="19"/>
  <c r="I353" i="19"/>
  <c r="J353" i="19"/>
  <c r="C354" i="19"/>
  <c r="D354" i="19"/>
  <c r="E354" i="19"/>
  <c r="F354" i="19"/>
  <c r="H354" i="19"/>
  <c r="I354" i="19"/>
  <c r="J354" i="19"/>
  <c r="C355" i="19"/>
  <c r="D355" i="19"/>
  <c r="E355" i="19"/>
  <c r="F355" i="19"/>
  <c r="H355" i="19"/>
  <c r="I355" i="19"/>
  <c r="J355" i="19"/>
  <c r="C356" i="19"/>
  <c r="D356" i="19"/>
  <c r="E356" i="19"/>
  <c r="F356" i="19"/>
  <c r="H356" i="19"/>
  <c r="I356" i="19"/>
  <c r="J356" i="19"/>
  <c r="C357" i="19"/>
  <c r="D357" i="19"/>
  <c r="E357" i="19"/>
  <c r="F357" i="19"/>
  <c r="H357" i="19"/>
  <c r="I357" i="19"/>
  <c r="J357" i="19"/>
  <c r="C358" i="19"/>
  <c r="D358" i="19"/>
  <c r="E358" i="19"/>
  <c r="F358" i="19"/>
  <c r="H358" i="19"/>
  <c r="I358" i="19"/>
  <c r="J358" i="19"/>
  <c r="C359" i="19"/>
  <c r="D359" i="19"/>
  <c r="E359" i="19"/>
  <c r="F359" i="19"/>
  <c r="H359" i="19"/>
  <c r="I359" i="19"/>
  <c r="J359" i="19"/>
  <c r="C360" i="19"/>
  <c r="D360" i="19"/>
  <c r="E360" i="19"/>
  <c r="F360" i="19"/>
  <c r="H360" i="19"/>
  <c r="I360" i="19"/>
  <c r="J360" i="19"/>
  <c r="C361" i="19"/>
  <c r="D361" i="19"/>
  <c r="E361" i="19"/>
  <c r="F361" i="19"/>
  <c r="H361" i="19"/>
  <c r="I361" i="19"/>
  <c r="J361" i="19"/>
  <c r="C362" i="19"/>
  <c r="D362" i="19"/>
  <c r="E362" i="19"/>
  <c r="F362" i="19"/>
  <c r="H362" i="19"/>
  <c r="I362" i="19"/>
  <c r="J362" i="19"/>
  <c r="C363" i="19"/>
  <c r="D363" i="19"/>
  <c r="E363" i="19"/>
  <c r="F363" i="19"/>
  <c r="H363" i="19"/>
  <c r="I363" i="19"/>
  <c r="J363" i="19"/>
  <c r="C364" i="19"/>
  <c r="D364" i="19"/>
  <c r="E364" i="19"/>
  <c r="F364" i="19"/>
  <c r="H364" i="19"/>
  <c r="I364" i="19"/>
  <c r="J364" i="19"/>
  <c r="C365" i="19"/>
  <c r="D365" i="19"/>
  <c r="E365" i="19"/>
  <c r="F365" i="19"/>
  <c r="H365" i="19"/>
  <c r="I365" i="19"/>
  <c r="J365" i="19"/>
  <c r="C366" i="19"/>
  <c r="D366" i="19"/>
  <c r="E366" i="19"/>
  <c r="F366" i="19"/>
  <c r="H366" i="19"/>
  <c r="I366" i="19"/>
  <c r="J366" i="19"/>
  <c r="C367" i="19"/>
  <c r="D367" i="19"/>
  <c r="E367" i="19"/>
  <c r="F367" i="19"/>
  <c r="H367" i="19"/>
  <c r="I367" i="19"/>
  <c r="J367" i="19"/>
  <c r="C368" i="19"/>
  <c r="D368" i="19"/>
  <c r="E368" i="19"/>
  <c r="F368" i="19"/>
  <c r="H368" i="19"/>
  <c r="I368" i="19"/>
  <c r="J368" i="19"/>
  <c r="C369" i="19"/>
  <c r="D369" i="19"/>
  <c r="E369" i="19"/>
  <c r="F369" i="19"/>
  <c r="H369" i="19"/>
  <c r="I369" i="19"/>
  <c r="J369" i="19"/>
  <c r="C370" i="19"/>
  <c r="D370" i="19"/>
  <c r="E370" i="19"/>
  <c r="F370" i="19"/>
  <c r="H370" i="19"/>
  <c r="I370" i="19"/>
  <c r="J370" i="19"/>
  <c r="C371" i="19"/>
  <c r="D371" i="19"/>
  <c r="E371" i="19"/>
  <c r="F371" i="19"/>
  <c r="H371" i="19"/>
  <c r="I371" i="19"/>
  <c r="J371" i="19"/>
  <c r="C372" i="19"/>
  <c r="D372" i="19"/>
  <c r="E372" i="19"/>
  <c r="F372" i="19"/>
  <c r="H372" i="19"/>
  <c r="I372" i="19"/>
  <c r="J372" i="19"/>
  <c r="C373" i="19"/>
  <c r="D373" i="19"/>
  <c r="E373" i="19"/>
  <c r="F373" i="19"/>
  <c r="H373" i="19"/>
  <c r="I373" i="19"/>
  <c r="J373" i="19"/>
  <c r="C374" i="19"/>
  <c r="D374" i="19"/>
  <c r="E374" i="19"/>
  <c r="F374" i="19"/>
  <c r="H374" i="19"/>
  <c r="I374" i="19"/>
  <c r="J374" i="19"/>
  <c r="C375" i="19"/>
  <c r="D375" i="19"/>
  <c r="E375" i="19"/>
  <c r="F375" i="19"/>
  <c r="H375" i="19"/>
  <c r="I375" i="19"/>
  <c r="J375" i="19"/>
  <c r="C376" i="19"/>
  <c r="D376" i="19"/>
  <c r="E376" i="19"/>
  <c r="F376" i="19"/>
  <c r="H376" i="19"/>
  <c r="I376" i="19"/>
  <c r="J376" i="19"/>
  <c r="C377" i="19"/>
  <c r="D377" i="19"/>
  <c r="E377" i="19"/>
  <c r="F377" i="19"/>
  <c r="H377" i="19"/>
  <c r="I377" i="19"/>
  <c r="J377" i="19"/>
  <c r="C378" i="19"/>
  <c r="D378" i="19"/>
  <c r="E378" i="19"/>
  <c r="F378" i="19"/>
  <c r="H378" i="19"/>
  <c r="I378" i="19"/>
  <c r="J378" i="19"/>
  <c r="C379" i="19"/>
  <c r="D379" i="19"/>
  <c r="E379" i="19"/>
  <c r="F379" i="19"/>
  <c r="H379" i="19"/>
  <c r="I379" i="19"/>
  <c r="J379" i="19"/>
  <c r="C380" i="19"/>
  <c r="D380" i="19"/>
  <c r="E380" i="19"/>
  <c r="F380" i="19"/>
  <c r="H380" i="19"/>
  <c r="I380" i="19"/>
  <c r="J380" i="19"/>
  <c r="C381" i="19"/>
  <c r="D381" i="19"/>
  <c r="E381" i="19"/>
  <c r="F381" i="19"/>
  <c r="H381" i="19"/>
  <c r="I381" i="19"/>
  <c r="J381" i="19"/>
  <c r="C382" i="19"/>
  <c r="D382" i="19"/>
  <c r="E382" i="19"/>
  <c r="F382" i="19"/>
  <c r="H382" i="19"/>
  <c r="I382" i="19"/>
  <c r="J382" i="19"/>
  <c r="C383" i="19"/>
  <c r="D383" i="19"/>
  <c r="E383" i="19"/>
  <c r="F383" i="19"/>
  <c r="H383" i="19"/>
  <c r="I383" i="19"/>
  <c r="J383" i="19"/>
  <c r="C384" i="19"/>
  <c r="D384" i="19"/>
  <c r="E384" i="19"/>
  <c r="F384" i="19"/>
  <c r="H384" i="19"/>
  <c r="I384" i="19"/>
  <c r="J384" i="19"/>
  <c r="C385" i="19"/>
  <c r="D385" i="19"/>
  <c r="E385" i="19"/>
  <c r="F385" i="19"/>
  <c r="H385" i="19"/>
  <c r="I385" i="19"/>
  <c r="J385" i="19"/>
  <c r="C386" i="19"/>
  <c r="D386" i="19"/>
  <c r="E386" i="19"/>
  <c r="F386" i="19"/>
  <c r="H386" i="19"/>
  <c r="I386" i="19"/>
  <c r="J386" i="19"/>
  <c r="C387" i="19"/>
  <c r="D387" i="19"/>
  <c r="E387" i="19"/>
  <c r="F387" i="19"/>
  <c r="H387" i="19"/>
  <c r="I387" i="19"/>
  <c r="J387" i="19"/>
  <c r="C388" i="19"/>
  <c r="D388" i="19"/>
  <c r="E388" i="19"/>
  <c r="F388" i="19"/>
  <c r="H388" i="19"/>
  <c r="I388" i="19"/>
  <c r="J388" i="19"/>
  <c r="C389" i="19"/>
  <c r="D389" i="19"/>
  <c r="E389" i="19"/>
  <c r="F389" i="19"/>
  <c r="H389" i="19"/>
  <c r="I389" i="19"/>
  <c r="J389" i="19"/>
  <c r="C390" i="19"/>
  <c r="D390" i="19"/>
  <c r="E390" i="19"/>
  <c r="F390" i="19"/>
  <c r="H390" i="19"/>
  <c r="I390" i="19"/>
  <c r="J390" i="19"/>
  <c r="C391" i="19"/>
  <c r="D391" i="19"/>
  <c r="E391" i="19"/>
  <c r="F391" i="19"/>
  <c r="H391" i="19"/>
  <c r="I391" i="19"/>
  <c r="J391" i="19"/>
  <c r="C392" i="19"/>
  <c r="D392" i="19"/>
  <c r="E392" i="19"/>
  <c r="F392" i="19"/>
  <c r="H392" i="19"/>
  <c r="I392" i="19"/>
  <c r="J392" i="19"/>
  <c r="C393" i="19"/>
  <c r="D393" i="19"/>
  <c r="E393" i="19"/>
  <c r="F393" i="19"/>
  <c r="H393" i="19"/>
  <c r="I393" i="19"/>
  <c r="J393" i="19"/>
  <c r="C394" i="19"/>
  <c r="D394" i="19"/>
  <c r="E394" i="19"/>
  <c r="F394" i="19"/>
  <c r="H394" i="19"/>
  <c r="I394" i="19"/>
  <c r="J394" i="19"/>
  <c r="C395" i="19"/>
  <c r="D395" i="19"/>
  <c r="E395" i="19"/>
  <c r="F395" i="19"/>
  <c r="H395" i="19"/>
  <c r="I395" i="19"/>
  <c r="J395" i="19"/>
  <c r="C396" i="19"/>
  <c r="D396" i="19"/>
  <c r="E396" i="19"/>
  <c r="F396" i="19"/>
  <c r="H396" i="19"/>
  <c r="I396" i="19"/>
  <c r="J396" i="19"/>
  <c r="C397" i="19"/>
  <c r="D397" i="19"/>
  <c r="E397" i="19"/>
  <c r="F397" i="19"/>
  <c r="H397" i="19"/>
  <c r="I397" i="19"/>
  <c r="J397" i="19"/>
  <c r="C398" i="19"/>
  <c r="D398" i="19"/>
  <c r="E398" i="19"/>
  <c r="F398" i="19"/>
  <c r="H398" i="19"/>
  <c r="I398" i="19"/>
  <c r="J398" i="19"/>
  <c r="C399" i="19"/>
  <c r="D399" i="19"/>
  <c r="E399" i="19"/>
  <c r="F399" i="19"/>
  <c r="H399" i="19"/>
  <c r="I399" i="19"/>
  <c r="J399" i="19"/>
  <c r="C400" i="19"/>
  <c r="D400" i="19"/>
  <c r="E400" i="19"/>
  <c r="F400" i="19"/>
  <c r="H400" i="19"/>
  <c r="I400" i="19"/>
  <c r="J400" i="19"/>
  <c r="C401" i="19"/>
  <c r="D401" i="19"/>
  <c r="E401" i="19"/>
  <c r="F401" i="19"/>
  <c r="H401" i="19"/>
  <c r="I401" i="19"/>
  <c r="J401" i="19"/>
  <c r="C402" i="19"/>
  <c r="D402" i="19"/>
  <c r="E402" i="19"/>
  <c r="F402" i="19"/>
  <c r="H402" i="19"/>
  <c r="I402" i="19"/>
  <c r="J402" i="19"/>
  <c r="C403" i="19"/>
  <c r="D403" i="19"/>
  <c r="E403" i="19"/>
  <c r="F403" i="19"/>
  <c r="H403" i="19"/>
  <c r="I403" i="19"/>
  <c r="J403" i="19"/>
  <c r="C404" i="19"/>
  <c r="D404" i="19"/>
  <c r="E404" i="19"/>
  <c r="F404" i="19"/>
  <c r="H404" i="19"/>
  <c r="I404" i="19"/>
  <c r="J404" i="19"/>
  <c r="C405" i="19"/>
  <c r="D405" i="19"/>
  <c r="E405" i="19"/>
  <c r="F405" i="19"/>
  <c r="H405" i="19"/>
  <c r="I405" i="19"/>
  <c r="J405" i="19"/>
  <c r="C406" i="19"/>
  <c r="D406" i="19"/>
  <c r="E406" i="19"/>
  <c r="F406" i="19"/>
  <c r="H406" i="19"/>
  <c r="I406" i="19"/>
  <c r="J406" i="19"/>
  <c r="C407" i="19"/>
  <c r="D407" i="19"/>
  <c r="E407" i="19"/>
  <c r="F407" i="19"/>
  <c r="H407" i="19"/>
  <c r="I407" i="19"/>
  <c r="J407" i="19"/>
  <c r="E408" i="19"/>
  <c r="C409" i="19"/>
  <c r="D409" i="19"/>
  <c r="E409" i="19"/>
</calcChain>
</file>

<file path=xl/sharedStrings.xml><?xml version="1.0" encoding="utf-8"?>
<sst xmlns="http://schemas.openxmlformats.org/spreadsheetml/2006/main" count="320" uniqueCount="151">
  <si>
    <t xml:space="preserve">I.- DISTRIBUCION DE COSTOS POR UNIDAD HABITACIONAL </t>
  </si>
  <si>
    <t>II.- INGRESOS Y EGRESOS GLOBALES DE LA CUENTA FIDUCIARIA</t>
  </si>
  <si>
    <t>III.- PAGOS AL DESARROLLADOR</t>
  </si>
  <si>
    <t>ENTRADAS PARA PARA VALORIZACIÓN DE PROYECTO</t>
  </si>
  <si>
    <t>ENTRADAS PARA PARA CALCULO DE CUOTA</t>
  </si>
  <si>
    <t>N° PAGOS</t>
  </si>
  <si>
    <t>INGRESO POR VENTAS</t>
  </si>
  <si>
    <t>1°</t>
  </si>
  <si>
    <t xml:space="preserve">ADELANTO </t>
  </si>
  <si>
    <t>TASA INTERES %</t>
  </si>
  <si>
    <t>PAGOS AL DESARROLLADOR</t>
  </si>
  <si>
    <t>2°</t>
  </si>
  <si>
    <t>IVA %</t>
  </si>
  <si>
    <t>3°</t>
  </si>
  <si>
    <t>Costo m2 - Terreno</t>
  </si>
  <si>
    <t>OTROS PAGOS</t>
  </si>
  <si>
    <t>4°</t>
  </si>
  <si>
    <t>5°</t>
  </si>
  <si>
    <t>OBRA TERMINADA</t>
  </si>
  <si>
    <t>CASAS</t>
  </si>
  <si>
    <t>VERIFICACIÓN</t>
  </si>
  <si>
    <t>RETENCION</t>
  </si>
  <si>
    <t>DEPARTAMENTOS</t>
  </si>
  <si>
    <t xml:space="preserve">MONTOS </t>
  </si>
  <si>
    <t>% S/ COSTO DIRECTO</t>
  </si>
  <si>
    <t>% S/ PRESTAMO</t>
  </si>
  <si>
    <t>COSTO DIRECTO</t>
  </si>
  <si>
    <t>COSTO DE CONSTRUCCIÓN</t>
  </si>
  <si>
    <t>COSTO TERRENO</t>
  </si>
  <si>
    <t>COSTO DE LA INFRAESTRUCTURA</t>
  </si>
  <si>
    <t>COSTO INDIRECTO</t>
  </si>
  <si>
    <t>COSTO DEL PROYECTO</t>
  </si>
  <si>
    <t>FISCALIZACIONES</t>
  </si>
  <si>
    <t>IMPUESTOS VARIOS (IMPUESTO A LA CONSTRUCCIÓN)</t>
  </si>
  <si>
    <t>TASACION INICIAL FINCA MADRE</t>
  </si>
  <si>
    <t>BENEFICIO DEL DESARROLLADOR SOBRE TERRENO+CONSTRUCCIÓN+INFRAESTRUCTURA</t>
  </si>
  <si>
    <t>TASACION OBRA TERMINADA</t>
  </si>
  <si>
    <t>COSTO GARANTIA INDIVIDUAL</t>
  </si>
  <si>
    <t>GASTOS ADMINISTRATIVOS DEL PRÉSTAMO EN LA IFI</t>
  </si>
  <si>
    <t>COSTOS FIDUCIA DE ADMINISTRACIÓN (CCC MADRE)</t>
  </si>
  <si>
    <t>COSTOS DE SEGUROS (ANTICIPO / FIEL CUMPLIMIENTO SIMILARES)</t>
  </si>
  <si>
    <t>NOTARIOS Y REGISTROS</t>
  </si>
  <si>
    <t xml:space="preserve">CUOTAS DEL PERIODO CONSTRUCTIVO </t>
  </si>
  <si>
    <t>FECHA DE OPERACIÓN</t>
  </si>
  <si>
    <t>PROFORMA DE CUOTAS DEL PRESTAMO</t>
  </si>
  <si>
    <t xml:space="preserve">EGRESOS DETALLADOS </t>
  </si>
  <si>
    <t xml:space="preserve">Número </t>
  </si>
  <si>
    <t>Cuota Mensual</t>
  </si>
  <si>
    <t>Interés</t>
  </si>
  <si>
    <t xml:space="preserve">Amortizacion </t>
  </si>
  <si>
    <t>Saldo Insoluto</t>
  </si>
  <si>
    <t>Fecha Vto.</t>
  </si>
  <si>
    <t>Iva</t>
  </si>
  <si>
    <t>Seguro</t>
  </si>
  <si>
    <t>Total Cuota</t>
  </si>
  <si>
    <t>COSTO INDIVIDUAL</t>
  </si>
  <si>
    <t>COSTO PROYECTO</t>
  </si>
  <si>
    <t>IMPUESTO A LA CONSTRUCCION</t>
  </si>
  <si>
    <t>TASACION INICIAL</t>
  </si>
  <si>
    <t>BENEFICIO</t>
  </si>
  <si>
    <t>PAGOS AL FISCALIZADOR</t>
  </si>
  <si>
    <t>PAGOS A ESCRIBANÍA</t>
  </si>
  <si>
    <t>FIDUCIA DE ADMINISTRACION</t>
  </si>
  <si>
    <t>FIDUCIA DE GARANTÍA</t>
  </si>
  <si>
    <t>PAGOS A LA IFI</t>
  </si>
  <si>
    <t>GASTO ADMINISTRATIVO</t>
  </si>
  <si>
    <t>PAGO CUOTAS P.CONSTRUCTIVO</t>
  </si>
  <si>
    <t>PAGOS A LA ASEGURADORA</t>
  </si>
  <si>
    <t>COSTO PÓLIZAS</t>
  </si>
  <si>
    <t>PAGOS AL FIDUCIARIO</t>
  </si>
  <si>
    <t>COSTO FIDUCIA.ADMINISTRACION</t>
  </si>
  <si>
    <t>COSTO FIDUCIA INDIVIDUAL GTIA.</t>
  </si>
  <si>
    <t>CALCULOS AUXILIARES</t>
  </si>
  <si>
    <t>I.- DISTRIBUCIÓN DE COSTOS POR UNIDAD HABITACIONAL DATOS DEL PRÉSTAMO SOLICITADO</t>
  </si>
  <si>
    <t>A-COSTOS ASOCIADOS A LA VIVIENDA</t>
  </si>
  <si>
    <t>B-COSTOS ASOCIADOS AL MODELO FINANCIERO</t>
  </si>
  <si>
    <t>COSTO DE TERRENO</t>
  </si>
  <si>
    <t xml:space="preserve">COSTO DE CONSTRUCCION </t>
  </si>
  <si>
    <t>COSTO DE INFRAESTRUCTURA</t>
  </si>
  <si>
    <t>IMPUESTO A LA CONSTRUCCIÓN</t>
  </si>
  <si>
    <t>TASACION INICIAL CUENTA MADRE</t>
  </si>
  <si>
    <t>BENEFICIO DEL DESARROLLADOR</t>
  </si>
  <si>
    <t>COSTO GARANTÍA INDIVIDUAL</t>
  </si>
  <si>
    <t>CANTIDAD DE UNIDADES</t>
  </si>
  <si>
    <t>MESES PERIODO CONSTRUCTIVO</t>
  </si>
  <si>
    <t>SUPERFICIO TERRENO</t>
  </si>
  <si>
    <t>SUPERFICIE CONSTRUIDA</t>
  </si>
  <si>
    <t>INSTRUCCIONES PARA COMPLETAR LA PLANILLA DE COSTOS</t>
  </si>
  <si>
    <t>COSTO FIDUCIA DE ADMINISTRACIÓN (CTA. MADRE)</t>
  </si>
  <si>
    <t>COSTO DE SEGUROS</t>
  </si>
  <si>
    <t>NOTARIOS Y ESCRIBANOS</t>
  </si>
  <si>
    <t>CUOTAS DEL PERIODO CONSTRUCTIVO</t>
  </si>
  <si>
    <t>Seleccionar la cantidad de unidades del proyecto, de 1 a 50.</t>
  </si>
  <si>
    <t>Seleccionar la cantidad de meses del periodo constructivo.</t>
  </si>
  <si>
    <t>Indicar la superficie del terreno por unidad habitacional.</t>
  </si>
  <si>
    <t>Indicar la superficie construída por unidad habitacional.</t>
  </si>
  <si>
    <t>Seleccionar plazo: 20 o 30 años (en meses).</t>
  </si>
  <si>
    <t xml:space="preserve">(COSTO ÚNICO) </t>
  </si>
  <si>
    <t>CUOTA CAPITAL + INTERESES</t>
  </si>
  <si>
    <t>SEGURO DE VIDA PRÉSTAMO %</t>
  </si>
  <si>
    <t>SEGURO DE INCENDIOS AÑO #1</t>
  </si>
  <si>
    <t>CUOTA K+I /SEGURO VIDA /IVA</t>
  </si>
  <si>
    <t>SEGURO DE INCENDIOS (1° AÑO)</t>
  </si>
  <si>
    <t>Indicar el valor de terreno que corresponde a cada unidad.</t>
  </si>
  <si>
    <t>N° PERIODOS ANUALES</t>
  </si>
  <si>
    <t>CALCULO SEGUROS</t>
  </si>
  <si>
    <t>TOTAL CAPITAL PRESTAMO</t>
  </si>
  <si>
    <t>Indicar el valor del proyecto constructivo que corresponde a cada unidad.</t>
  </si>
  <si>
    <t>Indicar el valor del proyecto constructivo de infraestructura común que corresponde a cada unidad.</t>
  </si>
  <si>
    <t>Indicar el valor del costo del diseño del proyecto que corresponde a cada unidad.</t>
  </si>
  <si>
    <t>Indicar el costo de las fiscalizacinones a llevarse adelante en la prosecusión del proyecto de desarrollo.</t>
  </si>
  <si>
    <t>Indicar el valor del impuesto a la construcción que corresponde a cada unidad.</t>
  </si>
  <si>
    <t>Indicar el costo de tasación con obra terminada, por cada unidad.</t>
  </si>
  <si>
    <t>Indicar el costo de constitución de garantía individual de los préstamos a cada prestatario.</t>
  </si>
  <si>
    <t xml:space="preserve">Indicar en % el valor cobrado por la IFI, en concepto de comisión administrativa o formación de carpeta por cada unidad. </t>
  </si>
  <si>
    <t>I.I.- DETALLE DE COSTOS DIRECTOS E INDIRECTOS</t>
  </si>
  <si>
    <t>Indicar el costo de la tasación inicial de la finca madre (inmueble indiviso). Este costo es un valor único a prorratear por unidad.</t>
  </si>
  <si>
    <t>Indicar el costo de escribanía para constitución del fideicomiso de administrción y transferencia del inmueble al patrimonio autónomo de la fiducia. Este costo es un valor único a prorratear por unidad.</t>
  </si>
  <si>
    <t>C-COSTOS SEGURO INCENDIOS (Por lo general por fuera del préstamo)</t>
  </si>
  <si>
    <t>B-COSTOS  DE SEGURO DE INCENDIO</t>
  </si>
  <si>
    <t>Cálculo automático que se realiza previsionando las cuotas del préstamo equivalentes a la cantidad de meses en los que transcurre el periodo constructivo.</t>
  </si>
  <si>
    <t>SEGURO DE INCENDIOS DEL PRÉSTAMO</t>
  </si>
  <si>
    <t>Indicar el % promedio de Seguro de Vida que cobran las IFIs, y/o alguna de referncia. Este valor impacta solo a nivel de cuota.</t>
  </si>
  <si>
    <t xml:space="preserve">Monto a ser cobrado por el 1er.año, conforme se  negocie con la IFI. Este valor puede incrementar el préstamo pero también puede impactarse solo a nivel del pago mensual, así como el IVA y el Seguro de Vida. </t>
  </si>
  <si>
    <t xml:space="preserve">Indicar en % el valor cobrado por la Aseguradora sobre el total de ingresos del proeycto, por la póliza a emitir, prorrateado por cada unidad. </t>
  </si>
  <si>
    <t xml:space="preserve">Indicar en % el valor cobrado por el Fiduciario sobre el total de ingresos del proeycto, por la Fiducia de Administración, prorrateado por cada unidad. </t>
  </si>
  <si>
    <t>Indicar el beneficio en % buscado por el desarrollador, calculado sobre los costos directos.</t>
  </si>
  <si>
    <t>A+B+C</t>
  </si>
  <si>
    <t>TIPOLOGÍA</t>
  </si>
  <si>
    <t>A</t>
  </si>
  <si>
    <t>Identificar con el nombre de tipología del proycto.</t>
  </si>
  <si>
    <t>COSTO  M2 CONSTRUIDO</t>
  </si>
  <si>
    <t>Costo MAX ReferenciaL m2 de Construcción</t>
  </si>
  <si>
    <t>COSTO M2 CONSTRUIDO</t>
  </si>
  <si>
    <t>Indicar el valor por m2 construido del proyecto</t>
  </si>
  <si>
    <t xml:space="preserve">SUB-TOTAL </t>
  </si>
  <si>
    <t>MONTO SALARIO MINIMO</t>
  </si>
  <si>
    <t>IV.- CUOTA MÁXIMA POR RANGO SALARIAL</t>
  </si>
  <si>
    <t>POR FINANCIAR</t>
  </si>
  <si>
    <t>MAX.RELACIÓN CUOTA-INGRESO (40%)</t>
  </si>
  <si>
    <t>CONCEPTO</t>
  </si>
  <si>
    <t>TOTAL EGRESOS</t>
  </si>
  <si>
    <t>AVANCE # 1</t>
  </si>
  <si>
    <t>AVANCE # 2</t>
  </si>
  <si>
    <t>AVANCE # 3</t>
  </si>
  <si>
    <t>COSTO TOTAL UNIDADES</t>
  </si>
  <si>
    <t>TOTAL TIPO PAGO</t>
  </si>
  <si>
    <t>A+B</t>
  </si>
  <si>
    <t>OTROS COSTOS (EJ: GASTOS DE PUBLICIDAD)</t>
  </si>
  <si>
    <t>Indicar el valor destinado a gastos de publicidad y ventas.</t>
  </si>
  <si>
    <t>OTROS COSTOS (EJ: GASTOS PUBLICIDAD)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</si>
</sst>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 * #,##0.00\ ;\-* #,##0.00\ ;\ * \-#\ ;\ @\ "/>
    <numFmt numFmtId="165" formatCode="\ * #,##0\ ;\-* #,##0\ ;\ * \-#\ ;\ @\ "/>
    <numFmt numFmtId="166" formatCode="\ * #,##0\ ;\-* #,##0\ ;\ * &quot;- &quot;;\ @\ "/>
    <numFmt numFmtId="167" formatCode="0\ %"/>
    <numFmt numFmtId="168" formatCode="0.00\ %"/>
    <numFmt numFmtId="169" formatCode="[$Gs-3C0A]\ * #,##0\ ;[$Gs-3C0A]\ * \-#,##0\ ;[$Gs-3C0A]\ * \-#\ ;\ @\ "/>
    <numFmt numFmtId="170" formatCode="#,##0_ ;[Red]\-#,##0\ "/>
    <numFmt numFmtId="171" formatCode="\ * #,##0.00\ ;\-* #,##0.00\ ;\ * &quot;- &quot;;\ @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2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sz val="16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1"/>
      <name val="Calibri Light"/>
      <family val="1"/>
      <scheme val="major"/>
    </font>
    <font>
      <b/>
      <sz val="12"/>
      <color rgb="FF000000"/>
      <name val="Calibri Light"/>
      <family val="1"/>
      <scheme val="major"/>
    </font>
    <font>
      <b/>
      <sz val="15"/>
      <color rgb="FF000000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20"/>
      <color indexed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8080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ill="0" applyBorder="0" applyAlignment="0" applyProtection="0"/>
    <xf numFmtId="166" fontId="10" fillId="0" borderId="0" applyFill="0" applyBorder="0" applyAlignment="0" applyProtection="0"/>
    <xf numFmtId="0" fontId="5" fillId="7" borderId="0" applyNumberFormat="0" applyBorder="0" applyAlignment="0" applyProtection="0"/>
    <xf numFmtId="167" fontId="10" fillId="0" borderId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166" fontId="13" fillId="0" borderId="0" xfId="11" applyFont="1" applyFill="1" applyBorder="1" applyAlignment="1" applyProtection="1"/>
    <xf numFmtId="169" fontId="11" fillId="0" borderId="1" xfId="10" applyNumberFormat="1" applyFont="1" applyFill="1" applyBorder="1" applyAlignment="1" applyProtection="1"/>
    <xf numFmtId="169" fontId="11" fillId="0" borderId="5" xfId="10" applyNumberFormat="1" applyFont="1" applyFill="1" applyBorder="1" applyAlignment="1" applyProtection="1"/>
    <xf numFmtId="169" fontId="12" fillId="0" borderId="4" xfId="10" applyNumberFormat="1" applyFont="1" applyFill="1" applyBorder="1" applyAlignment="1" applyProtection="1"/>
    <xf numFmtId="169" fontId="11" fillId="0" borderId="8" xfId="10" applyNumberFormat="1" applyFont="1" applyFill="1" applyBorder="1" applyAlignment="1" applyProtection="1"/>
    <xf numFmtId="169" fontId="11" fillId="0" borderId="2" xfId="10" applyNumberFormat="1" applyFont="1" applyFill="1" applyBorder="1" applyAlignment="1" applyProtection="1"/>
    <xf numFmtId="169" fontId="12" fillId="0" borderId="8" xfId="10" applyNumberFormat="1" applyFont="1" applyFill="1" applyBorder="1" applyAlignment="1" applyProtection="1"/>
    <xf numFmtId="0" fontId="21" fillId="0" borderId="0" xfId="11" applyNumberFormat="1" applyFont="1" applyFill="1" applyBorder="1" applyAlignment="1" applyProtection="1"/>
    <xf numFmtId="166" fontId="21" fillId="0" borderId="0" xfId="11" applyFont="1" applyFill="1" applyBorder="1" applyAlignment="1" applyProtection="1"/>
    <xf numFmtId="166" fontId="12" fillId="0" borderId="0" xfId="11" applyFont="1" applyFill="1" applyBorder="1" applyAlignment="1" applyProtection="1"/>
    <xf numFmtId="0" fontId="11" fillId="0" borderId="0" xfId="0" applyFont="1"/>
    <xf numFmtId="166" fontId="10" fillId="0" borderId="0" xfId="11" applyProtection="1"/>
    <xf numFmtId="0" fontId="12" fillId="0" borderId="0" xfId="0" applyFont="1" applyAlignment="1">
      <alignment horizontal="left"/>
    </xf>
    <xf numFmtId="0" fontId="11" fillId="0" borderId="15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16" xfId="0" applyFont="1" applyBorder="1"/>
    <xf numFmtId="0" fontId="11" fillId="0" borderId="7" xfId="0" applyFont="1" applyBorder="1"/>
    <xf numFmtId="169" fontId="11" fillId="0" borderId="0" xfId="0" applyNumberFormat="1" applyFont="1"/>
    <xf numFmtId="0" fontId="24" fillId="0" borderId="0" xfId="0" applyFont="1"/>
    <xf numFmtId="166" fontId="25" fillId="0" borderId="24" xfId="11" applyFont="1" applyBorder="1" applyProtection="1"/>
    <xf numFmtId="166" fontId="25" fillId="0" borderId="0" xfId="11" applyFont="1" applyProtection="1"/>
    <xf numFmtId="0" fontId="28" fillId="0" borderId="16" xfId="0" applyFont="1" applyBorder="1"/>
    <xf numFmtId="0" fontId="14" fillId="8" borderId="0" xfId="0" applyFont="1" applyFill="1" applyAlignment="1">
      <alignment horizontal="left"/>
    </xf>
    <xf numFmtId="170" fontId="24" fillId="0" borderId="7" xfId="0" applyNumberFormat="1" applyFont="1" applyBorder="1"/>
    <xf numFmtId="166" fontId="26" fillId="0" borderId="6" xfId="11" applyFont="1" applyBorder="1" applyAlignment="1" applyProtection="1">
      <alignment horizontal="center"/>
    </xf>
    <xf numFmtId="0" fontId="14" fillId="8" borderId="6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 vertical="center"/>
    </xf>
    <xf numFmtId="3" fontId="22" fillId="0" borderId="24" xfId="0" applyNumberFormat="1" applyFont="1" applyBorder="1"/>
    <xf numFmtId="0" fontId="11" fillId="0" borderId="20" xfId="0" applyFont="1" applyBorder="1"/>
    <xf numFmtId="0" fontId="11" fillId="0" borderId="17" xfId="0" applyFont="1" applyBorder="1"/>
    <xf numFmtId="0" fontId="11" fillId="0" borderId="18" xfId="0" applyFont="1" applyBorder="1"/>
    <xf numFmtId="1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28" fillId="0" borderId="0" xfId="0" applyFont="1"/>
    <xf numFmtId="0" fontId="11" fillId="0" borderId="0" xfId="0" applyFont="1" applyAlignment="1">
      <alignment horizontal="left"/>
    </xf>
    <xf numFmtId="168" fontId="24" fillId="0" borderId="0" xfId="13" applyNumberFormat="1" applyFont="1" applyProtection="1"/>
    <xf numFmtId="168" fontId="24" fillId="0" borderId="0" xfId="13" applyNumberFormat="1" applyFont="1" applyBorder="1" applyProtection="1"/>
    <xf numFmtId="167" fontId="29" fillId="0" borderId="9" xfId="13" applyFont="1" applyFill="1" applyBorder="1" applyAlignment="1" applyProtection="1">
      <alignment horizontal="center"/>
    </xf>
    <xf numFmtId="166" fontId="24" fillId="0" borderId="0" xfId="0" applyNumberFormat="1" applyFont="1"/>
    <xf numFmtId="166" fontId="24" fillId="0" borderId="0" xfId="11" applyFont="1" applyBorder="1" applyProtection="1"/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5" xfId="0" applyFont="1" applyBorder="1"/>
    <xf numFmtId="0" fontId="11" fillId="0" borderId="1" xfId="0" applyFont="1" applyBorder="1"/>
    <xf numFmtId="165" fontId="11" fillId="0" borderId="5" xfId="0" applyNumberFormat="1" applyFont="1" applyBorder="1"/>
    <xf numFmtId="0" fontId="11" fillId="0" borderId="10" xfId="0" applyFont="1" applyBorder="1"/>
    <xf numFmtId="166" fontId="25" fillId="11" borderId="0" xfId="11" applyFont="1" applyFill="1" applyProtection="1"/>
    <xf numFmtId="14" fontId="11" fillId="0" borderId="5" xfId="0" applyNumberFormat="1" applyFont="1" applyBorder="1"/>
    <xf numFmtId="166" fontId="11" fillId="0" borderId="5" xfId="0" applyNumberFormat="1" applyFont="1" applyBorder="1"/>
    <xf numFmtId="169" fontId="11" fillId="9" borderId="5" xfId="0" applyNumberFormat="1" applyFont="1" applyFill="1" applyBorder="1"/>
    <xf numFmtId="169" fontId="11" fillId="0" borderId="5" xfId="0" applyNumberFormat="1" applyFont="1" applyBorder="1"/>
    <xf numFmtId="0" fontId="14" fillId="8" borderId="6" xfId="0" applyFont="1" applyFill="1" applyBorder="1" applyAlignment="1">
      <alignment horizontal="center" vertical="center"/>
    </xf>
    <xf numFmtId="3" fontId="22" fillId="0" borderId="6" xfId="0" applyNumberFormat="1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4" fontId="11" fillId="0" borderId="3" xfId="0" applyNumberFormat="1" applyFont="1" applyBorder="1"/>
    <xf numFmtId="166" fontId="11" fillId="0" borderId="8" xfId="0" applyNumberFormat="1" applyFont="1" applyBorder="1"/>
    <xf numFmtId="169" fontId="11" fillId="0" borderId="8" xfId="0" applyNumberFormat="1" applyFont="1" applyBorder="1"/>
    <xf numFmtId="0" fontId="11" fillId="0" borderId="12" xfId="0" applyFont="1" applyBorder="1"/>
    <xf numFmtId="0" fontId="14" fillId="8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/>
    </xf>
    <xf numFmtId="167" fontId="27" fillId="8" borderId="0" xfId="13" applyFont="1" applyFill="1" applyBorder="1" applyAlignment="1" applyProtection="1">
      <alignment horizontal="center"/>
    </xf>
    <xf numFmtId="0" fontId="11" fillId="0" borderId="2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" fillId="11" borderId="0" xfId="17" applyFill="1"/>
    <xf numFmtId="0" fontId="34" fillId="11" borderId="0" xfId="17" applyFont="1" applyFill="1"/>
    <xf numFmtId="0" fontId="32" fillId="0" borderId="0" xfId="17" applyFont="1"/>
    <xf numFmtId="0" fontId="37" fillId="11" borderId="6" xfId="17" applyFont="1" applyFill="1" applyBorder="1" applyAlignment="1">
      <alignment horizontal="left" vertical="center" wrapText="1"/>
    </xf>
    <xf numFmtId="0" fontId="35" fillId="11" borderId="0" xfId="17" applyFont="1" applyFill="1"/>
    <xf numFmtId="0" fontId="38" fillId="11" borderId="0" xfId="17" applyFont="1" applyFill="1" applyAlignment="1">
      <alignment horizontal="center"/>
    </xf>
    <xf numFmtId="0" fontId="38" fillId="11" borderId="0" xfId="17" applyFont="1" applyFill="1"/>
    <xf numFmtId="0" fontId="15" fillId="0" borderId="0" xfId="0" applyFont="1" applyAlignment="1">
      <alignment horizontal="right"/>
    </xf>
    <xf numFmtId="0" fontId="37" fillId="0" borderId="11" xfId="17" applyFont="1" applyBorder="1" applyAlignment="1">
      <alignment horizontal="center" wrapText="1"/>
    </xf>
    <xf numFmtId="0" fontId="37" fillId="11" borderId="6" xfId="17" applyFont="1" applyFill="1" applyBorder="1" applyAlignment="1">
      <alignment horizontal="center" vertical="center" wrapText="1"/>
    </xf>
    <xf numFmtId="0" fontId="37" fillId="11" borderId="6" xfId="17" applyFont="1" applyFill="1" applyBorder="1" applyAlignment="1">
      <alignment horizontal="center" vertical="center"/>
    </xf>
    <xf numFmtId="0" fontId="40" fillId="0" borderId="33" xfId="0" applyFont="1" applyBorder="1"/>
    <xf numFmtId="166" fontId="28" fillId="0" borderId="16" xfId="0" applyNumberFormat="1" applyFont="1" applyBorder="1" applyAlignment="1">
      <alignment horizontal="right"/>
    </xf>
    <xf numFmtId="168" fontId="25" fillId="0" borderId="0" xfId="13" applyNumberFormat="1" applyFont="1" applyBorder="1" applyAlignment="1" applyProtection="1">
      <alignment horizontal="center"/>
    </xf>
    <xf numFmtId="0" fontId="24" fillId="0" borderId="0" xfId="0" applyFont="1" applyAlignment="1">
      <alignment horizontal="center"/>
    </xf>
    <xf numFmtId="166" fontId="25" fillId="0" borderId="7" xfId="11" applyFont="1" applyBorder="1" applyProtection="1"/>
    <xf numFmtId="166" fontId="10" fillId="0" borderId="7" xfId="11" applyBorder="1" applyProtection="1"/>
    <xf numFmtId="0" fontId="17" fillId="8" borderId="24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8" fontId="12" fillId="0" borderId="0" xfId="0" applyNumberFormat="1" applyFont="1"/>
    <xf numFmtId="166" fontId="25" fillId="13" borderId="6" xfId="11" applyFont="1" applyFill="1" applyBorder="1" applyAlignment="1" applyProtection="1">
      <alignment horizontal="center" vertical="center" wrapText="1"/>
    </xf>
    <xf numFmtId="3" fontId="11" fillId="0" borderId="0" xfId="0" applyNumberFormat="1" applyFont="1"/>
    <xf numFmtId="166" fontId="41" fillId="10" borderId="6" xfId="11" applyFont="1" applyFill="1" applyBorder="1" applyAlignment="1" applyProtection="1">
      <alignment horizontal="center" vertical="center" wrapText="1"/>
      <protection locked="0"/>
    </xf>
    <xf numFmtId="171" fontId="41" fillId="10" borderId="6" xfId="1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170" fontId="19" fillId="0" borderId="34" xfId="0" applyNumberFormat="1" applyFont="1" applyBorder="1"/>
    <xf numFmtId="0" fontId="11" fillId="0" borderId="19" xfId="0" applyFont="1" applyBorder="1"/>
    <xf numFmtId="167" fontId="29" fillId="0" borderId="28" xfId="13" applyFont="1" applyFill="1" applyBorder="1" applyAlignment="1" applyProtection="1">
      <alignment horizontal="center"/>
    </xf>
    <xf numFmtId="168" fontId="27" fillId="8" borderId="9" xfId="13" applyNumberFormat="1" applyFont="1" applyFill="1" applyBorder="1" applyAlignment="1" applyProtection="1">
      <alignment horizontal="center"/>
    </xf>
    <xf numFmtId="14" fontId="42" fillId="0" borderId="0" xfId="0" applyNumberFormat="1" applyFont="1" applyAlignment="1">
      <alignment horizontal="right"/>
    </xf>
    <xf numFmtId="166" fontId="11" fillId="0" borderId="0" xfId="11" applyFont="1" applyFill="1" applyBorder="1" applyAlignment="1" applyProtection="1"/>
    <xf numFmtId="0" fontId="21" fillId="0" borderId="0" xfId="0" applyFont="1"/>
    <xf numFmtId="0" fontId="17" fillId="0" borderId="0" xfId="0" applyFont="1" applyAlignment="1">
      <alignment horizontal="left"/>
    </xf>
    <xf numFmtId="14" fontId="31" fillId="0" borderId="0" xfId="0" applyNumberFormat="1" applyFont="1" applyAlignment="1">
      <alignment horizontal="right"/>
    </xf>
    <xf numFmtId="166" fontId="19" fillId="0" borderId="0" xfId="0" applyNumberFormat="1" applyFont="1"/>
    <xf numFmtId="166" fontId="10" fillId="0" borderId="0" xfId="11"/>
    <xf numFmtId="166" fontId="10" fillId="0" borderId="0" xfId="11" applyAlignment="1">
      <alignment horizontal="left"/>
    </xf>
    <xf numFmtId="166" fontId="25" fillId="14" borderId="0" xfId="11" applyFont="1" applyFill="1" applyProtection="1"/>
    <xf numFmtId="166" fontId="25" fillId="0" borderId="0" xfId="11" applyFont="1" applyFill="1" applyProtection="1"/>
    <xf numFmtId="0" fontId="14" fillId="8" borderId="6" xfId="0" applyFont="1" applyFill="1" applyBorder="1" applyAlignment="1">
      <alignment horizontal="right"/>
    </xf>
    <xf numFmtId="0" fontId="14" fillId="8" borderId="6" xfId="0" applyFont="1" applyFill="1" applyBorder="1" applyAlignment="1">
      <alignment horizontal="right" vertical="center" wrapText="1"/>
    </xf>
    <xf numFmtId="0" fontId="14" fillId="8" borderId="29" xfId="0" applyFont="1" applyFill="1" applyBorder="1" applyAlignment="1">
      <alignment horizontal="right"/>
    </xf>
    <xf numFmtId="0" fontId="41" fillId="10" borderId="13" xfId="0" applyFont="1" applyFill="1" applyBorder="1" applyAlignment="1" applyProtection="1">
      <alignment horizontal="center" vertical="center" wrapText="1"/>
      <protection locked="0"/>
    </xf>
    <xf numFmtId="0" fontId="41" fillId="10" borderId="29" xfId="0" applyFont="1" applyFill="1" applyBorder="1" applyAlignment="1" applyProtection="1">
      <alignment horizontal="center" vertical="center" wrapText="1"/>
      <protection locked="0"/>
    </xf>
    <xf numFmtId="0" fontId="41" fillId="10" borderId="6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165" fontId="26" fillId="0" borderId="6" xfId="10" applyNumberFormat="1" applyFont="1" applyFill="1" applyBorder="1" applyAlignment="1" applyProtection="1">
      <alignment horizontal="center"/>
    </xf>
    <xf numFmtId="3" fontId="23" fillId="0" borderId="6" xfId="0" applyNumberFormat="1" applyFont="1" applyBorder="1" applyAlignment="1">
      <alignment horizontal="right"/>
    </xf>
    <xf numFmtId="3" fontId="12" fillId="0" borderId="6" xfId="0" applyNumberFormat="1" applyFont="1" applyBorder="1"/>
    <xf numFmtId="168" fontId="27" fillId="8" borderId="6" xfId="13" applyNumberFormat="1" applyFont="1" applyFill="1" applyBorder="1" applyAlignment="1" applyProtection="1">
      <alignment horizontal="center"/>
    </xf>
    <xf numFmtId="0" fontId="12" fillId="0" borderId="6" xfId="0" applyFont="1" applyBorder="1"/>
    <xf numFmtId="0" fontId="16" fillId="8" borderId="6" xfId="0" applyFont="1" applyFill="1" applyBorder="1"/>
    <xf numFmtId="166" fontId="25" fillId="0" borderId="6" xfId="11" applyFont="1" applyFill="1" applyBorder="1" applyAlignment="1" applyProtection="1">
      <alignment horizontal="center" vertical="center" wrapText="1"/>
    </xf>
    <xf numFmtId="3" fontId="44" fillId="8" borderId="6" xfId="0" applyNumberFormat="1" applyFont="1" applyFill="1" applyBorder="1"/>
    <xf numFmtId="167" fontId="45" fillId="0" borderId="0" xfId="13" applyFont="1"/>
    <xf numFmtId="168" fontId="24" fillId="0" borderId="0" xfId="13" applyNumberFormat="1" applyFont="1" applyFill="1" applyBorder="1" applyProtection="1"/>
    <xf numFmtId="166" fontId="28" fillId="0" borderId="0" xfId="0" applyNumberFormat="1" applyFont="1" applyAlignment="1">
      <alignment horizontal="right"/>
    </xf>
    <xf numFmtId="169" fontId="11" fillId="0" borderId="16" xfId="0" applyNumberFormat="1" applyFont="1" applyBorder="1"/>
    <xf numFmtId="169" fontId="11" fillId="0" borderId="20" xfId="0" applyNumberFormat="1" applyFont="1" applyBorder="1"/>
    <xf numFmtId="167" fontId="46" fillId="0" borderId="15" xfId="13" applyFont="1" applyFill="1" applyBorder="1"/>
    <xf numFmtId="166" fontId="25" fillId="0" borderId="21" xfId="11" applyFont="1" applyBorder="1" applyProtection="1"/>
    <xf numFmtId="166" fontId="25" fillId="0" borderId="35" xfId="11" applyFont="1" applyBorder="1" applyProtection="1"/>
    <xf numFmtId="1" fontId="41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170" fontId="25" fillId="0" borderId="0" xfId="0" applyNumberFormat="1" applyFont="1"/>
    <xf numFmtId="170" fontId="47" fillId="0" borderId="0" xfId="0" applyNumberFormat="1" applyFont="1"/>
    <xf numFmtId="0" fontId="43" fillId="0" borderId="0" xfId="0" applyFont="1"/>
    <xf numFmtId="166" fontId="25" fillId="0" borderId="0" xfId="0" applyNumberFormat="1" applyFont="1"/>
    <xf numFmtId="0" fontId="25" fillId="0" borderId="0" xfId="0" applyFont="1"/>
    <xf numFmtId="0" fontId="16" fillId="8" borderId="0" xfId="0" applyFont="1" applyFill="1" applyAlignment="1">
      <alignment horizontal="left"/>
    </xf>
    <xf numFmtId="0" fontId="16" fillId="8" borderId="0" xfId="0" applyFont="1" applyFill="1" applyAlignment="1">
      <alignment horizontal="center"/>
    </xf>
    <xf numFmtId="9" fontId="37" fillId="11" borderId="31" xfId="18" applyFont="1" applyFill="1" applyBorder="1" applyAlignment="1">
      <alignment horizontal="left" vertical="center" wrapText="1"/>
    </xf>
    <xf numFmtId="9" fontId="37" fillId="11" borderId="32" xfId="18" applyFont="1" applyFill="1" applyBorder="1" applyAlignment="1">
      <alignment horizontal="left" vertical="center" wrapText="1"/>
    </xf>
    <xf numFmtId="0" fontId="33" fillId="11" borderId="0" xfId="17" applyFont="1" applyFill="1" applyAlignment="1">
      <alignment horizontal="center"/>
    </xf>
    <xf numFmtId="0" fontId="39" fillId="0" borderId="33" xfId="0" applyFont="1" applyBorder="1" applyAlignment="1">
      <alignment horizontal="left"/>
    </xf>
    <xf numFmtId="0" fontId="36" fillId="12" borderId="11" xfId="17" applyFont="1" applyFill="1" applyBorder="1" applyAlignment="1">
      <alignment horizontal="center" wrapText="1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0" fillId="8" borderId="25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30" fillId="8" borderId="30" xfId="0" applyFont="1" applyFill="1" applyBorder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20" fillId="8" borderId="27" xfId="0" applyFont="1" applyFill="1" applyBorder="1" applyAlignment="1">
      <alignment horizontal="center"/>
    </xf>
    <xf numFmtId="0" fontId="16" fillId="8" borderId="0" xfId="0" applyFont="1" applyFill="1" applyAlignment="1">
      <alignment horizontal="left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7000000}"/>
    <cellStyle name="Footnote" xfId="7" xr:uid="{00000000-0005-0000-0000-000008000000}"/>
    <cellStyle name="Heading" xfId="8" xr:uid="{00000000-0005-0000-0000-000009000000}"/>
    <cellStyle name="Heading 2" xfId="9" xr:uid="{00000000-0005-0000-0000-00000A000000}"/>
    <cellStyle name="Millares" xfId="10" builtinId="3"/>
    <cellStyle name="Millares [0]" xfId="11" builtinId="6"/>
    <cellStyle name="Neutral" xfId="12" builtinId="28" customBuiltin="1"/>
    <cellStyle name="Normal" xfId="0" builtinId="0"/>
    <cellStyle name="Normal 2" xfId="17" xr:uid="{277A63E8-E5DA-470C-B76F-9CADFF6F01E0}"/>
    <cellStyle name="Porcentaje" xfId="13" builtinId="5"/>
    <cellStyle name="Porcentaje 2" xfId="18" xr:uid="{E68EC707-EBF7-4BB7-B870-1A93D0BA67C3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B780-3215-4672-8DC8-B8432B47ABAE}">
  <dimension ref="A1:C50"/>
  <sheetViews>
    <sheetView workbookViewId="0">
      <selection activeCell="E15" sqref="E15"/>
    </sheetView>
  </sheetViews>
  <sheetFormatPr baseColWidth="10" defaultColWidth="11.44140625" defaultRowHeight="13.2" x14ac:dyDescent="0.25"/>
  <sheetData>
    <row r="1" spans="1:3" x14ac:dyDescent="0.25">
      <c r="A1">
        <v>240</v>
      </c>
      <c r="B1">
        <v>1</v>
      </c>
      <c r="C1">
        <v>1</v>
      </c>
    </row>
    <row r="2" spans="1:3" x14ac:dyDescent="0.25">
      <c r="A2">
        <v>360</v>
      </c>
      <c r="B2">
        <v>2</v>
      </c>
      <c r="C2">
        <v>2</v>
      </c>
    </row>
    <row r="3" spans="1:3" x14ac:dyDescent="0.25">
      <c r="B3">
        <v>3</v>
      </c>
      <c r="C3">
        <v>3</v>
      </c>
    </row>
    <row r="4" spans="1:3" x14ac:dyDescent="0.25">
      <c r="B4">
        <v>4</v>
      </c>
      <c r="C4">
        <v>4</v>
      </c>
    </row>
    <row r="5" spans="1:3" x14ac:dyDescent="0.25">
      <c r="B5">
        <v>5</v>
      </c>
      <c r="C5">
        <v>5</v>
      </c>
    </row>
    <row r="6" spans="1:3" x14ac:dyDescent="0.25">
      <c r="B6">
        <v>6</v>
      </c>
      <c r="C6">
        <v>6</v>
      </c>
    </row>
    <row r="7" spans="1:3" x14ac:dyDescent="0.25">
      <c r="B7">
        <v>7</v>
      </c>
      <c r="C7">
        <v>7</v>
      </c>
    </row>
    <row r="8" spans="1:3" x14ac:dyDescent="0.25">
      <c r="B8">
        <v>8</v>
      </c>
      <c r="C8">
        <v>8</v>
      </c>
    </row>
    <row r="9" spans="1:3" x14ac:dyDescent="0.25">
      <c r="B9">
        <v>9</v>
      </c>
      <c r="C9">
        <v>9</v>
      </c>
    </row>
    <row r="10" spans="1:3" x14ac:dyDescent="0.25">
      <c r="B10">
        <v>10</v>
      </c>
      <c r="C10">
        <v>10</v>
      </c>
    </row>
    <row r="11" spans="1:3" x14ac:dyDescent="0.25">
      <c r="B11">
        <v>11</v>
      </c>
      <c r="C11">
        <v>11</v>
      </c>
    </row>
    <row r="12" spans="1:3" x14ac:dyDescent="0.25">
      <c r="B12">
        <v>12</v>
      </c>
      <c r="C12">
        <v>12</v>
      </c>
    </row>
    <row r="13" spans="1:3" x14ac:dyDescent="0.25">
      <c r="B13">
        <v>13</v>
      </c>
      <c r="C13">
        <v>13</v>
      </c>
    </row>
    <row r="14" spans="1:3" x14ac:dyDescent="0.25">
      <c r="B14">
        <v>14</v>
      </c>
      <c r="C14">
        <v>14</v>
      </c>
    </row>
    <row r="15" spans="1:3" x14ac:dyDescent="0.25">
      <c r="B15">
        <v>15</v>
      </c>
      <c r="C15">
        <v>15</v>
      </c>
    </row>
    <row r="16" spans="1:3" x14ac:dyDescent="0.25">
      <c r="B16">
        <v>16</v>
      </c>
      <c r="C16">
        <v>16</v>
      </c>
    </row>
    <row r="17" spans="2:3" x14ac:dyDescent="0.25">
      <c r="B17">
        <v>17</v>
      </c>
      <c r="C17">
        <v>17</v>
      </c>
    </row>
    <row r="18" spans="2:3" x14ac:dyDescent="0.25">
      <c r="B18">
        <v>18</v>
      </c>
      <c r="C18">
        <v>18</v>
      </c>
    </row>
    <row r="19" spans="2:3" x14ac:dyDescent="0.25">
      <c r="B19">
        <v>19</v>
      </c>
    </row>
    <row r="20" spans="2:3" x14ac:dyDescent="0.25">
      <c r="B20">
        <v>20</v>
      </c>
    </row>
    <row r="21" spans="2:3" x14ac:dyDescent="0.25">
      <c r="B21">
        <v>21</v>
      </c>
    </row>
    <row r="22" spans="2:3" x14ac:dyDescent="0.25">
      <c r="B22">
        <v>22</v>
      </c>
    </row>
    <row r="23" spans="2:3" x14ac:dyDescent="0.25">
      <c r="B23">
        <v>23</v>
      </c>
    </row>
    <row r="24" spans="2:3" x14ac:dyDescent="0.25">
      <c r="B24">
        <v>24</v>
      </c>
    </row>
    <row r="25" spans="2:3" x14ac:dyDescent="0.25">
      <c r="B25">
        <v>25</v>
      </c>
    </row>
    <row r="26" spans="2:3" x14ac:dyDescent="0.25">
      <c r="B26">
        <v>26</v>
      </c>
    </row>
    <row r="27" spans="2:3" x14ac:dyDescent="0.25">
      <c r="B27">
        <v>27</v>
      </c>
    </row>
    <row r="28" spans="2:3" x14ac:dyDescent="0.25">
      <c r="B28">
        <v>28</v>
      </c>
    </row>
    <row r="29" spans="2:3" x14ac:dyDescent="0.25">
      <c r="B29">
        <v>29</v>
      </c>
    </row>
    <row r="30" spans="2:3" x14ac:dyDescent="0.25">
      <c r="B30">
        <v>30</v>
      </c>
    </row>
    <row r="31" spans="2:3" x14ac:dyDescent="0.25">
      <c r="B31">
        <v>31</v>
      </c>
    </row>
    <row r="32" spans="2:3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</sheetData>
  <sheetProtection sheet="1" formatCells="0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8A53-1475-4C6A-A9BA-D74758F49FC6}">
  <dimension ref="A1:F33"/>
  <sheetViews>
    <sheetView showGridLines="0" zoomScaleNormal="100" zoomScaleSheetLayoutView="100" workbookViewId="0">
      <selection sqref="A1:D1"/>
    </sheetView>
  </sheetViews>
  <sheetFormatPr baseColWidth="10" defaultRowHeight="14.4" x14ac:dyDescent="0.3"/>
  <cols>
    <col min="1" max="1" width="4.44140625" style="73" customWidth="1"/>
    <col min="2" max="2" width="56.44140625" style="74" customWidth="1"/>
    <col min="3" max="3" width="53.109375" style="74" customWidth="1"/>
    <col min="4" max="4" width="61.21875" style="74" customWidth="1"/>
    <col min="5" max="5" width="6.109375" style="68" customWidth="1"/>
    <col min="6" max="16384" width="11.5546875" style="68"/>
  </cols>
  <sheetData>
    <row r="1" spans="1:6" ht="19.8" x14ac:dyDescent="0.4">
      <c r="A1" s="143" t="s">
        <v>87</v>
      </c>
      <c r="B1" s="143"/>
      <c r="C1" s="143"/>
      <c r="D1" s="143"/>
      <c r="E1" s="69"/>
      <c r="F1" s="70"/>
    </row>
    <row r="2" spans="1:6" ht="15.6" x14ac:dyDescent="0.3">
      <c r="A2" s="145" t="s">
        <v>73</v>
      </c>
      <c r="B2" s="145"/>
      <c r="C2" s="145"/>
      <c r="D2" s="145"/>
    </row>
    <row r="3" spans="1:6" ht="15.6" x14ac:dyDescent="0.3">
      <c r="A3" s="76"/>
      <c r="B3" s="144" t="s">
        <v>3</v>
      </c>
      <c r="C3" s="144"/>
      <c r="D3" s="144"/>
    </row>
    <row r="4" spans="1:6" s="72" customFormat="1" ht="33" customHeight="1" x14ac:dyDescent="0.3">
      <c r="A4" s="77">
        <v>1</v>
      </c>
      <c r="B4" s="71" t="s">
        <v>128</v>
      </c>
      <c r="C4" s="141" t="s">
        <v>130</v>
      </c>
      <c r="D4" s="142"/>
    </row>
    <row r="5" spans="1:6" s="72" customFormat="1" ht="33" customHeight="1" x14ac:dyDescent="0.3">
      <c r="A5" s="77">
        <v>2</v>
      </c>
      <c r="B5" s="71" t="s">
        <v>83</v>
      </c>
      <c r="C5" s="141" t="s">
        <v>92</v>
      </c>
      <c r="D5" s="142"/>
    </row>
    <row r="6" spans="1:6" s="72" customFormat="1" ht="33" customHeight="1" x14ac:dyDescent="0.3">
      <c r="A6" s="78">
        <v>3</v>
      </c>
      <c r="B6" s="71" t="s">
        <v>84</v>
      </c>
      <c r="C6" s="141" t="s">
        <v>93</v>
      </c>
      <c r="D6" s="142"/>
    </row>
    <row r="7" spans="1:6" s="72" customFormat="1" ht="33" customHeight="1" x14ac:dyDescent="0.3">
      <c r="A7" s="78">
        <v>4</v>
      </c>
      <c r="B7" s="71" t="s">
        <v>85</v>
      </c>
      <c r="C7" s="141" t="s">
        <v>94</v>
      </c>
      <c r="D7" s="142"/>
    </row>
    <row r="8" spans="1:6" s="72" customFormat="1" ht="33" customHeight="1" x14ac:dyDescent="0.3">
      <c r="A8" s="78">
        <v>5</v>
      </c>
      <c r="B8" s="71" t="s">
        <v>86</v>
      </c>
      <c r="C8" s="141" t="s">
        <v>95</v>
      </c>
      <c r="D8" s="142"/>
    </row>
    <row r="9" spans="1:6" s="72" customFormat="1" ht="33" customHeight="1" x14ac:dyDescent="0.3">
      <c r="A9" s="78">
        <v>6</v>
      </c>
      <c r="B9" s="71" t="s">
        <v>133</v>
      </c>
      <c r="C9" s="141" t="s">
        <v>134</v>
      </c>
      <c r="D9" s="142"/>
    </row>
    <row r="10" spans="1:6" x14ac:dyDescent="0.3">
      <c r="A10" s="79"/>
      <c r="B10" s="144" t="s">
        <v>4</v>
      </c>
      <c r="C10" s="144"/>
      <c r="D10" s="144"/>
    </row>
    <row r="11" spans="1:6" ht="33" customHeight="1" x14ac:dyDescent="0.3">
      <c r="A11" s="78">
        <v>7</v>
      </c>
      <c r="B11" s="71" t="s">
        <v>5</v>
      </c>
      <c r="C11" s="141" t="s">
        <v>96</v>
      </c>
      <c r="D11" s="142"/>
    </row>
    <row r="12" spans="1:6" ht="33" customHeight="1" x14ac:dyDescent="0.3">
      <c r="A12" s="78">
        <v>8</v>
      </c>
      <c r="B12" s="71" t="s">
        <v>99</v>
      </c>
      <c r="C12" s="141" t="s">
        <v>122</v>
      </c>
      <c r="D12" s="142"/>
    </row>
    <row r="13" spans="1:6" ht="15.6" x14ac:dyDescent="0.3">
      <c r="A13" s="145" t="s">
        <v>115</v>
      </c>
      <c r="B13" s="145"/>
      <c r="C13" s="145"/>
      <c r="D13" s="145"/>
    </row>
    <row r="14" spans="1:6" x14ac:dyDescent="0.3">
      <c r="A14" s="79"/>
      <c r="B14" s="144" t="s">
        <v>74</v>
      </c>
      <c r="C14" s="144"/>
      <c r="D14" s="144"/>
    </row>
    <row r="15" spans="1:6" s="72" customFormat="1" ht="33" customHeight="1" x14ac:dyDescent="0.3">
      <c r="A15" s="78">
        <v>9</v>
      </c>
      <c r="B15" s="71" t="s">
        <v>76</v>
      </c>
      <c r="C15" s="141" t="s">
        <v>103</v>
      </c>
      <c r="D15" s="142"/>
    </row>
    <row r="16" spans="1:6" s="72" customFormat="1" ht="33" customHeight="1" x14ac:dyDescent="0.3">
      <c r="A16" s="78">
        <v>10</v>
      </c>
      <c r="B16" s="71" t="s">
        <v>77</v>
      </c>
      <c r="C16" s="141" t="s">
        <v>107</v>
      </c>
      <c r="D16" s="142"/>
    </row>
    <row r="17" spans="1:4" s="72" customFormat="1" ht="33" customHeight="1" x14ac:dyDescent="0.3">
      <c r="A17" s="77">
        <v>11</v>
      </c>
      <c r="B17" s="71" t="s">
        <v>78</v>
      </c>
      <c r="C17" s="141" t="s">
        <v>108</v>
      </c>
      <c r="D17" s="142"/>
    </row>
    <row r="18" spans="1:4" s="72" customFormat="1" ht="33" customHeight="1" x14ac:dyDescent="0.3">
      <c r="A18" s="78">
        <v>12</v>
      </c>
      <c r="B18" s="71" t="s">
        <v>31</v>
      </c>
      <c r="C18" s="141" t="s">
        <v>109</v>
      </c>
      <c r="D18" s="142"/>
    </row>
    <row r="19" spans="1:4" s="72" customFormat="1" ht="33" customHeight="1" x14ac:dyDescent="0.3">
      <c r="A19" s="77">
        <v>13</v>
      </c>
      <c r="B19" s="71" t="s">
        <v>32</v>
      </c>
      <c r="C19" s="141" t="s">
        <v>110</v>
      </c>
      <c r="D19" s="142"/>
    </row>
    <row r="20" spans="1:4" s="72" customFormat="1" ht="33" customHeight="1" x14ac:dyDescent="0.3">
      <c r="A20" s="78">
        <v>14</v>
      </c>
      <c r="B20" s="71" t="s">
        <v>79</v>
      </c>
      <c r="C20" s="141" t="s">
        <v>111</v>
      </c>
      <c r="D20" s="142"/>
    </row>
    <row r="21" spans="1:4" s="72" customFormat="1" ht="33" customHeight="1" x14ac:dyDescent="0.3">
      <c r="A21" s="77">
        <v>15</v>
      </c>
      <c r="B21" s="71" t="s">
        <v>80</v>
      </c>
      <c r="C21" s="141" t="s">
        <v>116</v>
      </c>
      <c r="D21" s="142"/>
    </row>
    <row r="22" spans="1:4" s="72" customFormat="1" ht="33" customHeight="1" x14ac:dyDescent="0.3">
      <c r="A22" s="78">
        <v>16</v>
      </c>
      <c r="B22" s="71" t="s">
        <v>81</v>
      </c>
      <c r="C22" s="141" t="s">
        <v>126</v>
      </c>
      <c r="D22" s="142"/>
    </row>
    <row r="23" spans="1:4" s="72" customFormat="1" ht="33" customHeight="1" x14ac:dyDescent="0.3">
      <c r="A23" s="77">
        <v>17</v>
      </c>
      <c r="B23" s="71" t="s">
        <v>36</v>
      </c>
      <c r="C23" s="141" t="s">
        <v>112</v>
      </c>
      <c r="D23" s="142"/>
    </row>
    <row r="24" spans="1:4" s="72" customFormat="1" ht="33" customHeight="1" x14ac:dyDescent="0.3">
      <c r="A24" s="78">
        <v>18</v>
      </c>
      <c r="B24" s="71" t="s">
        <v>82</v>
      </c>
      <c r="C24" s="141" t="s">
        <v>113</v>
      </c>
      <c r="D24" s="142"/>
    </row>
    <row r="25" spans="1:4" s="72" customFormat="1" ht="33" customHeight="1" x14ac:dyDescent="0.3">
      <c r="A25" s="77">
        <v>19</v>
      </c>
      <c r="B25" s="71" t="s">
        <v>38</v>
      </c>
      <c r="C25" s="141" t="s">
        <v>114</v>
      </c>
      <c r="D25" s="142"/>
    </row>
    <row r="26" spans="1:4" s="72" customFormat="1" ht="33" customHeight="1" x14ac:dyDescent="0.3">
      <c r="A26" s="77">
        <v>20</v>
      </c>
      <c r="B26" s="71" t="s">
        <v>148</v>
      </c>
      <c r="C26" s="141" t="s">
        <v>149</v>
      </c>
      <c r="D26" s="142"/>
    </row>
    <row r="27" spans="1:4" x14ac:dyDescent="0.3">
      <c r="A27" s="79"/>
      <c r="B27" s="144" t="s">
        <v>75</v>
      </c>
      <c r="C27" s="144"/>
      <c r="D27" s="144"/>
    </row>
    <row r="28" spans="1:4" s="72" customFormat="1" ht="33" customHeight="1" x14ac:dyDescent="0.3">
      <c r="A28" s="78">
        <v>21</v>
      </c>
      <c r="B28" s="71" t="s">
        <v>88</v>
      </c>
      <c r="C28" s="141" t="s">
        <v>125</v>
      </c>
      <c r="D28" s="142"/>
    </row>
    <row r="29" spans="1:4" s="72" customFormat="1" ht="33" customHeight="1" x14ac:dyDescent="0.3">
      <c r="A29" s="78">
        <v>22</v>
      </c>
      <c r="B29" s="71" t="s">
        <v>89</v>
      </c>
      <c r="C29" s="141" t="s">
        <v>124</v>
      </c>
      <c r="D29" s="142"/>
    </row>
    <row r="30" spans="1:4" s="72" customFormat="1" ht="33" customHeight="1" x14ac:dyDescent="0.3">
      <c r="A30" s="77">
        <v>23</v>
      </c>
      <c r="B30" s="71" t="s">
        <v>90</v>
      </c>
      <c r="C30" s="141" t="s">
        <v>117</v>
      </c>
      <c r="D30" s="142"/>
    </row>
    <row r="31" spans="1:4" s="72" customFormat="1" ht="33" customHeight="1" x14ac:dyDescent="0.3">
      <c r="A31" s="78">
        <v>24</v>
      </c>
      <c r="B31" s="71" t="s">
        <v>91</v>
      </c>
      <c r="C31" s="141" t="s">
        <v>120</v>
      </c>
      <c r="D31" s="142"/>
    </row>
    <row r="32" spans="1:4" x14ac:dyDescent="0.3">
      <c r="A32" s="79"/>
      <c r="B32" s="144" t="s">
        <v>119</v>
      </c>
      <c r="C32" s="144"/>
      <c r="D32" s="144"/>
    </row>
    <row r="33" spans="1:4" ht="33" customHeight="1" x14ac:dyDescent="0.3">
      <c r="A33" s="78">
        <v>25</v>
      </c>
      <c r="B33" s="71" t="s">
        <v>121</v>
      </c>
      <c r="C33" s="141" t="s">
        <v>123</v>
      </c>
      <c r="D33" s="142"/>
    </row>
  </sheetData>
  <sheetProtection sheet="1" formatCells="0" formatColumns="0" formatRows="0" insertColumns="0" insertRows="0"/>
  <mergeCells count="33">
    <mergeCell ref="C31:D31"/>
    <mergeCell ref="C23:D23"/>
    <mergeCell ref="C24:D24"/>
    <mergeCell ref="C26:D26"/>
    <mergeCell ref="C28:D28"/>
    <mergeCell ref="B27:D27"/>
    <mergeCell ref="C25:D25"/>
    <mergeCell ref="C19:D19"/>
    <mergeCell ref="C20:D20"/>
    <mergeCell ref="C21:D21"/>
    <mergeCell ref="C29:D29"/>
    <mergeCell ref="C30:D30"/>
    <mergeCell ref="B32:D32"/>
    <mergeCell ref="A13:D13"/>
    <mergeCell ref="C33:D33"/>
    <mergeCell ref="A2:D2"/>
    <mergeCell ref="C4:D4"/>
    <mergeCell ref="C6:D6"/>
    <mergeCell ref="C7:D7"/>
    <mergeCell ref="C9:D9"/>
    <mergeCell ref="B3:D3"/>
    <mergeCell ref="C22:D22"/>
    <mergeCell ref="C15:D15"/>
    <mergeCell ref="C16:D16"/>
    <mergeCell ref="B10:D10"/>
    <mergeCell ref="B14:D14"/>
    <mergeCell ref="C17:D17"/>
    <mergeCell ref="C18:D18"/>
    <mergeCell ref="C5:D5"/>
    <mergeCell ref="C8:D8"/>
    <mergeCell ref="C12:D12"/>
    <mergeCell ref="A1:D1"/>
    <mergeCell ref="C11:D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FB69-278B-4A2B-8BFA-B59E3AA186C8}">
  <dimension ref="A1:Y427"/>
  <sheetViews>
    <sheetView showGridLines="0" tabSelected="1" zoomScale="70" zoomScaleNormal="70" zoomScaleSheetLayoutView="100" workbookViewId="0"/>
  </sheetViews>
  <sheetFormatPr baseColWidth="10" defaultColWidth="8.88671875" defaultRowHeight="12" customHeight="1" x14ac:dyDescent="0.3"/>
  <cols>
    <col min="1" max="1" width="4.33203125" style="11" bestFit="1" customWidth="1"/>
    <col min="2" max="2" width="22.33203125" style="11" customWidth="1"/>
    <col min="3" max="3" width="26.77734375" style="11" customWidth="1"/>
    <col min="4" max="4" width="19.5546875" style="11" customWidth="1"/>
    <col min="5" max="5" width="22" style="11" customWidth="1"/>
    <col min="6" max="6" width="26.77734375" style="11" customWidth="1"/>
    <col min="7" max="7" width="26.33203125" style="11" hidden="1" customWidth="1"/>
    <col min="8" max="8" width="23.77734375" style="11" customWidth="1"/>
    <col min="9" max="9" width="27.21875" style="11" customWidth="1"/>
    <col min="10" max="11" width="21.88671875" style="11" customWidth="1"/>
    <col min="12" max="12" width="13.5546875" style="11" customWidth="1"/>
    <col min="13" max="13" width="4.5546875" style="11" customWidth="1"/>
    <col min="14" max="14" width="7.5546875" style="11" customWidth="1"/>
    <col min="15" max="15" width="13.88671875" style="11" hidden="1" customWidth="1"/>
    <col min="16" max="16" width="9.109375" style="11" customWidth="1"/>
    <col min="17" max="17" width="6.6640625" style="11" customWidth="1"/>
    <col min="18" max="18" width="34.33203125" style="11" bestFit="1" customWidth="1"/>
    <col min="19" max="19" width="36.5546875" style="11" customWidth="1"/>
    <col min="20" max="20" width="22.33203125" style="11" customWidth="1"/>
    <col min="21" max="21" width="7.6640625" style="11" customWidth="1"/>
    <col min="22" max="22" width="19.88671875" style="11" customWidth="1"/>
    <col min="23" max="23" width="20.109375" style="11" bestFit="1" customWidth="1"/>
    <col min="24" max="24" width="25" style="12" bestFit="1" customWidth="1"/>
    <col min="25" max="254" width="11.44140625" style="11" customWidth="1"/>
    <col min="255" max="16384" width="8.88671875" style="11"/>
  </cols>
  <sheetData>
    <row r="1" spans="1:20" ht="21.6" thickBot="1" x14ac:dyDescent="0.45">
      <c r="B1" s="93">
        <v>1</v>
      </c>
      <c r="C1" s="108" t="s">
        <v>128</v>
      </c>
      <c r="D1" s="113" t="s">
        <v>129</v>
      </c>
    </row>
    <row r="2" spans="1:20" ht="23.4" customHeight="1" x14ac:dyDescent="0.3">
      <c r="A2" s="13"/>
      <c r="B2" s="150" t="s">
        <v>0</v>
      </c>
      <c r="C2" s="150"/>
      <c r="D2" s="150"/>
      <c r="E2" s="150"/>
      <c r="F2" s="150"/>
      <c r="G2" s="150"/>
      <c r="H2" s="150"/>
      <c r="I2" s="150"/>
      <c r="J2" s="150"/>
      <c r="K2" s="44"/>
      <c r="L2" s="44"/>
      <c r="M2" s="44"/>
      <c r="N2" s="44"/>
      <c r="P2" s="14"/>
      <c r="Q2" s="148" t="s">
        <v>1</v>
      </c>
      <c r="R2" s="148"/>
      <c r="S2" s="148"/>
      <c r="T2" s="149"/>
    </row>
    <row r="3" spans="1:20" ht="19.8" customHeight="1" x14ac:dyDescent="0.4">
      <c r="A3" s="13"/>
      <c r="B3" s="13"/>
      <c r="C3" s="163" t="s">
        <v>3</v>
      </c>
      <c r="D3" s="163"/>
      <c r="E3" s="16"/>
      <c r="F3" s="163" t="s">
        <v>4</v>
      </c>
      <c r="G3" s="163"/>
      <c r="H3" s="163"/>
      <c r="I3" s="17"/>
      <c r="P3" s="18"/>
      <c r="T3" s="19"/>
    </row>
    <row r="4" spans="1:20" ht="19.8" customHeight="1" x14ac:dyDescent="0.4">
      <c r="A4" s="13"/>
      <c r="B4" s="93">
        <v>2</v>
      </c>
      <c r="C4" s="108" t="s">
        <v>83</v>
      </c>
      <c r="D4" s="111">
        <v>50</v>
      </c>
      <c r="E4" s="75">
        <v>7</v>
      </c>
      <c r="F4" s="109" t="s">
        <v>5</v>
      </c>
      <c r="G4" s="63"/>
      <c r="H4" s="111">
        <v>360</v>
      </c>
      <c r="P4" s="24">
        <v>1</v>
      </c>
      <c r="Q4" s="159" t="s">
        <v>6</v>
      </c>
      <c r="R4" s="159"/>
      <c r="S4" s="21"/>
      <c r="T4" s="22">
        <f ca="1">+H42*D4</f>
        <v>7796752857.8390751</v>
      </c>
    </row>
    <row r="5" spans="1:20" ht="19.8" customHeight="1" x14ac:dyDescent="0.4">
      <c r="A5" s="13"/>
      <c r="B5" s="93">
        <v>3</v>
      </c>
      <c r="C5" s="108" t="s">
        <v>84</v>
      </c>
      <c r="D5" s="111">
        <v>6</v>
      </c>
      <c r="E5" s="75">
        <v>8</v>
      </c>
      <c r="F5" s="109" t="s">
        <v>99</v>
      </c>
      <c r="G5" s="63"/>
      <c r="H5" s="111">
        <v>0.48</v>
      </c>
      <c r="M5" s="104"/>
      <c r="P5" s="24">
        <v>2</v>
      </c>
      <c r="Q5" s="159" t="s">
        <v>10</v>
      </c>
      <c r="R5" s="159"/>
      <c r="S5" s="124">
        <f ca="1">+T5/T4</f>
        <v>0.80648157183511726</v>
      </c>
      <c r="T5" s="26">
        <f>+W48*-1</f>
        <v>6287937500</v>
      </c>
    </row>
    <row r="6" spans="1:20" ht="19.8" customHeight="1" x14ac:dyDescent="0.4">
      <c r="A6" s="13"/>
      <c r="B6" s="93">
        <v>4</v>
      </c>
      <c r="C6" s="110" t="s">
        <v>85</v>
      </c>
      <c r="D6" s="112">
        <v>120</v>
      </c>
      <c r="E6" s="12"/>
      <c r="F6" s="109" t="s">
        <v>9</v>
      </c>
      <c r="G6" s="63"/>
      <c r="H6" s="114">
        <v>6.5</v>
      </c>
      <c r="M6" s="20"/>
      <c r="P6" s="24">
        <v>3</v>
      </c>
      <c r="Q6" s="159" t="s">
        <v>15</v>
      </c>
      <c r="R6" s="159"/>
      <c r="S6" s="124">
        <f ca="1">+T6/T4</f>
        <v>0.19351842816488263</v>
      </c>
      <c r="T6" s="26">
        <f ca="1">+W55*-1</f>
        <v>1508815357.8390744</v>
      </c>
    </row>
    <row r="7" spans="1:20" ht="19.8" customHeight="1" x14ac:dyDescent="0.4">
      <c r="A7" s="13"/>
      <c r="B7" s="93">
        <v>5</v>
      </c>
      <c r="C7" s="108" t="s">
        <v>86</v>
      </c>
      <c r="D7" s="132">
        <v>30.5</v>
      </c>
      <c r="E7" s="12"/>
      <c r="F7" s="110" t="s">
        <v>12</v>
      </c>
      <c r="G7" s="64"/>
      <c r="H7" s="114">
        <v>0.5</v>
      </c>
      <c r="M7" s="20"/>
      <c r="P7" s="18"/>
      <c r="T7" s="19"/>
    </row>
    <row r="8" spans="1:20" ht="19.8" customHeight="1" x14ac:dyDescent="0.4">
      <c r="A8" s="13"/>
      <c r="B8" s="93">
        <v>6</v>
      </c>
      <c r="C8" s="108" t="s">
        <v>131</v>
      </c>
      <c r="D8" s="91">
        <v>1850000</v>
      </c>
      <c r="F8" s="108" t="s">
        <v>98</v>
      </c>
      <c r="G8" s="28"/>
      <c r="H8" s="116">
        <f ca="1">ABS(PMT(H6/12/100,H4,H42,,0))</f>
        <v>985615.633703492</v>
      </c>
      <c r="M8" s="20"/>
      <c r="P8" s="18"/>
      <c r="T8" s="29" t="s">
        <v>20</v>
      </c>
    </row>
    <row r="9" spans="1:20" ht="19.8" hidden="1" customHeight="1" x14ac:dyDescent="0.45">
      <c r="A9" s="13"/>
      <c r="B9" s="13"/>
      <c r="C9" s="13"/>
      <c r="D9" s="13"/>
      <c r="F9" s="108" t="s">
        <v>104</v>
      </c>
      <c r="G9" s="28"/>
      <c r="H9" s="115">
        <v>12</v>
      </c>
      <c r="P9" s="18"/>
      <c r="T9" s="30">
        <f ca="1">+T4+T5+T6</f>
        <v>15593505715.67815</v>
      </c>
    </row>
    <row r="10" spans="1:20" ht="19.8" customHeight="1" x14ac:dyDescent="0.35">
      <c r="A10" s="13"/>
      <c r="B10" s="13"/>
      <c r="C10" s="108" t="s">
        <v>14</v>
      </c>
      <c r="D10" s="27">
        <f>+H20/D6</f>
        <v>316666.66666666669</v>
      </c>
      <c r="F10" s="108" t="s">
        <v>101</v>
      </c>
      <c r="G10" s="28"/>
      <c r="H10" s="116">
        <f ca="1">+MAX(J48:J407)</f>
        <v>1067108.9254832112</v>
      </c>
      <c r="P10" s="18"/>
      <c r="T10" s="94">
        <f ca="1">+T4-T5-T6</f>
        <v>0</v>
      </c>
    </row>
    <row r="11" spans="1:20" ht="19.8" customHeight="1" thickBot="1" x14ac:dyDescent="0.35">
      <c r="A11" s="13"/>
      <c r="B11" s="13"/>
      <c r="H11" s="104"/>
      <c r="P11" s="31"/>
      <c r="Q11" s="32"/>
      <c r="R11" s="32"/>
      <c r="S11" s="32"/>
      <c r="T11" s="33"/>
    </row>
    <row r="12" spans="1:20" ht="19.8" customHeight="1" thickBot="1" x14ac:dyDescent="0.35">
      <c r="A12" s="13"/>
      <c r="B12" s="13"/>
      <c r="C12" s="157" t="s">
        <v>132</v>
      </c>
      <c r="D12" s="157"/>
      <c r="F12" s="13"/>
      <c r="H12" s="104"/>
    </row>
    <row r="13" spans="1:20" ht="19.8" customHeight="1" x14ac:dyDescent="0.3">
      <c r="A13" s="13"/>
      <c r="B13" s="13"/>
      <c r="C13" s="108" t="s">
        <v>19</v>
      </c>
      <c r="D13" s="27">
        <v>2236000</v>
      </c>
      <c r="H13" s="105"/>
      <c r="I13" s="10"/>
      <c r="P13" s="86"/>
      <c r="Q13" s="148" t="s">
        <v>2</v>
      </c>
      <c r="R13" s="148"/>
      <c r="S13" s="148"/>
      <c r="T13" s="149"/>
    </row>
    <row r="14" spans="1:20" ht="19.8" customHeight="1" x14ac:dyDescent="0.3">
      <c r="A14" s="13"/>
      <c r="B14" s="13"/>
      <c r="C14" s="108" t="s">
        <v>22</v>
      </c>
      <c r="D14" s="27">
        <v>3284492</v>
      </c>
      <c r="E14" s="13"/>
      <c r="H14" s="13"/>
      <c r="I14" s="10"/>
      <c r="P14" s="18"/>
      <c r="T14" s="19"/>
    </row>
    <row r="15" spans="1:20" ht="19.8" customHeight="1" x14ac:dyDescent="0.4">
      <c r="A15" s="13"/>
      <c r="B15" s="13"/>
      <c r="C15" s="13"/>
      <c r="D15" s="13"/>
      <c r="E15" s="13"/>
      <c r="H15" s="13"/>
      <c r="I15" s="10"/>
      <c r="P15" s="80" t="s">
        <v>7</v>
      </c>
      <c r="Q15" s="139" t="s">
        <v>8</v>
      </c>
      <c r="R15" s="25"/>
      <c r="S15" s="81">
        <v>0.3</v>
      </c>
      <c r="T15" s="83">
        <f t="shared" ref="T15:T20" si="0">-$V$48*S15</f>
        <v>1886381250</v>
      </c>
    </row>
    <row r="16" spans="1:20" ht="19.8" customHeight="1" x14ac:dyDescent="0.4">
      <c r="A16" s="13"/>
      <c r="B16" s="150" t="s">
        <v>115</v>
      </c>
      <c r="C16" s="150"/>
      <c r="D16" s="150"/>
      <c r="E16" s="150"/>
      <c r="F16" s="150"/>
      <c r="G16" s="150"/>
      <c r="H16" s="150"/>
      <c r="I16" s="150"/>
      <c r="J16" s="150"/>
      <c r="K16" s="44"/>
      <c r="L16" s="44"/>
      <c r="M16" s="44"/>
      <c r="P16" s="80" t="s">
        <v>11</v>
      </c>
      <c r="Q16" s="139" t="s">
        <v>142</v>
      </c>
      <c r="R16" s="25"/>
      <c r="S16" s="81">
        <v>0.17499999999999999</v>
      </c>
      <c r="T16" s="83">
        <f t="shared" si="0"/>
        <v>1100389062.5</v>
      </c>
    </row>
    <row r="17" spans="1:20" ht="19.8" customHeight="1" thickBot="1" x14ac:dyDescent="0.45">
      <c r="A17" s="13"/>
      <c r="B17" s="13"/>
      <c r="C17" s="13"/>
      <c r="D17" s="34"/>
      <c r="H17" s="35"/>
      <c r="I17" s="88">
        <f ca="1">+SUM(I19:I37)</f>
        <v>1.4848461303019533</v>
      </c>
      <c r="J17" s="88">
        <f ca="1">+SUM(J19:J37)</f>
        <v>0.99435662502040678</v>
      </c>
      <c r="K17" s="88"/>
      <c r="L17" s="88"/>
      <c r="M17" s="88"/>
      <c r="N17" s="15"/>
      <c r="P17" s="80" t="s">
        <v>13</v>
      </c>
      <c r="Q17" s="139" t="s">
        <v>143</v>
      </c>
      <c r="R17" s="25"/>
      <c r="S17" s="81">
        <v>0.17499999999999999</v>
      </c>
      <c r="T17" s="83">
        <f t="shared" si="0"/>
        <v>1100389062.5</v>
      </c>
    </row>
    <row r="18" spans="1:20" ht="21.6" customHeight="1" thickBot="1" x14ac:dyDescent="0.45">
      <c r="B18" s="151" t="s">
        <v>74</v>
      </c>
      <c r="C18" s="152"/>
      <c r="D18" s="152"/>
      <c r="E18" s="158"/>
      <c r="F18" s="97">
        <f ca="1">+B22+B32</f>
        <v>0.9337077788156618</v>
      </c>
      <c r="G18" s="65"/>
      <c r="H18" s="36" t="s">
        <v>23</v>
      </c>
      <c r="I18" s="36" t="s">
        <v>24</v>
      </c>
      <c r="J18" s="36" t="s">
        <v>25</v>
      </c>
      <c r="K18" s="67"/>
      <c r="L18" s="67"/>
      <c r="M18" s="67"/>
      <c r="N18" s="67"/>
      <c r="P18" s="80" t="s">
        <v>16</v>
      </c>
      <c r="Q18" s="139" t="s">
        <v>144</v>
      </c>
      <c r="R18" s="25"/>
      <c r="S18" s="81">
        <v>0.17499999999999999</v>
      </c>
      <c r="T18" s="83">
        <f t="shared" si="0"/>
        <v>1100389062.5</v>
      </c>
    </row>
    <row r="19" spans="1:20" ht="19.2" customHeight="1" x14ac:dyDescent="0.4">
      <c r="A19" s="93">
        <v>9</v>
      </c>
      <c r="B19" s="35" t="s">
        <v>26</v>
      </c>
      <c r="C19" s="153" t="s">
        <v>27</v>
      </c>
      <c r="D19" s="153"/>
      <c r="E19" s="153"/>
      <c r="F19" s="153"/>
      <c r="G19" s="38"/>
      <c r="H19" s="89">
        <f>+D7*D8</f>
        <v>56425000</v>
      </c>
      <c r="I19" s="39">
        <f>+H19/$H$22</f>
        <v>0.54033995690687098</v>
      </c>
      <c r="J19" s="39">
        <f ca="1">+H19/$H$42</f>
        <v>0.36184935593584139</v>
      </c>
      <c r="K19" s="39"/>
      <c r="L19" s="39"/>
      <c r="M19" s="39"/>
      <c r="N19" s="39"/>
      <c r="P19" s="80" t="s">
        <v>17</v>
      </c>
      <c r="Q19" s="139" t="s">
        <v>18</v>
      </c>
      <c r="R19" s="25"/>
      <c r="S19" s="81">
        <f>+S18-S20</f>
        <v>0.12499999999999999</v>
      </c>
      <c r="T19" s="83">
        <f t="shared" si="0"/>
        <v>785992187.49999988</v>
      </c>
    </row>
    <row r="20" spans="1:20" ht="19.2" customHeight="1" x14ac:dyDescent="0.4">
      <c r="A20" s="93">
        <v>10</v>
      </c>
      <c r="B20" s="35" t="s">
        <v>26</v>
      </c>
      <c r="C20" s="153" t="s">
        <v>28</v>
      </c>
      <c r="D20" s="153"/>
      <c r="E20" s="153"/>
      <c r="F20" s="153"/>
      <c r="G20" s="38"/>
      <c r="H20" s="91">
        <v>38000000</v>
      </c>
      <c r="I20" s="39">
        <f>+H20/$H$22</f>
        <v>0.36389753411539383</v>
      </c>
      <c r="J20" s="39">
        <f ca="1">+H20/$H$42</f>
        <v>0.24369119230061095</v>
      </c>
      <c r="K20" s="39"/>
      <c r="L20" s="39"/>
      <c r="M20" s="39"/>
      <c r="N20" s="39"/>
      <c r="P20" s="18"/>
      <c r="Q20" s="139" t="s">
        <v>21</v>
      </c>
      <c r="R20" s="25"/>
      <c r="S20" s="81">
        <v>0.05</v>
      </c>
      <c r="T20" s="83">
        <f t="shared" si="0"/>
        <v>314396875</v>
      </c>
    </row>
    <row r="21" spans="1:20" ht="19.2" customHeight="1" thickBot="1" x14ac:dyDescent="0.45">
      <c r="A21" s="93">
        <v>11</v>
      </c>
      <c r="B21" s="35" t="s">
        <v>26</v>
      </c>
      <c r="C21" s="153" t="s">
        <v>29</v>
      </c>
      <c r="D21" s="153"/>
      <c r="E21" s="153"/>
      <c r="F21" s="153"/>
      <c r="G21" s="38"/>
      <c r="H21" s="91">
        <v>10000000</v>
      </c>
      <c r="I21" s="40">
        <f>+H21/$H$22</f>
        <v>9.5762508977735222E-2</v>
      </c>
      <c r="J21" s="40">
        <f ca="1">+H21/$H$42</f>
        <v>6.4129261131739723E-2</v>
      </c>
      <c r="K21" s="40"/>
      <c r="L21" s="40"/>
      <c r="M21" s="40"/>
      <c r="N21" s="40"/>
      <c r="P21" s="18"/>
      <c r="S21" s="82"/>
      <c r="T21" s="22">
        <f>SUM(T15:T20)</f>
        <v>6287937500</v>
      </c>
    </row>
    <row r="22" spans="1:20" ht="19.2" customHeight="1" thickBot="1" x14ac:dyDescent="0.45">
      <c r="A22" s="93"/>
      <c r="B22" s="41">
        <f ca="1">+H22/$H$42</f>
        <v>0.66966980936819209</v>
      </c>
      <c r="H22" s="42">
        <f>SUM(H19:H21)</f>
        <v>104425000</v>
      </c>
      <c r="I22" s="21"/>
      <c r="J22" s="21"/>
      <c r="K22" s="21"/>
      <c r="L22" s="21"/>
      <c r="M22" s="21"/>
      <c r="N22" s="21"/>
      <c r="P22" s="18"/>
      <c r="T22" s="84"/>
    </row>
    <row r="23" spans="1:20" ht="19.2" customHeight="1" x14ac:dyDescent="0.4">
      <c r="A23" s="93">
        <v>12</v>
      </c>
      <c r="B23" s="35" t="s">
        <v>30</v>
      </c>
      <c r="C23" s="153" t="s">
        <v>31</v>
      </c>
      <c r="D23" s="153"/>
      <c r="E23" s="153"/>
      <c r="F23" s="153"/>
      <c r="G23" s="38"/>
      <c r="H23" s="91">
        <v>550000</v>
      </c>
      <c r="I23" s="125">
        <f t="shared" ref="I23:I30" si="1">+H23/$H$22</f>
        <v>5.2669379937754371E-3</v>
      </c>
      <c r="J23" s="40">
        <f t="shared" ref="J23:J31" ca="1" si="2">+H23/$H$42</f>
        <v>3.5271093622456849E-3</v>
      </c>
      <c r="K23" s="40"/>
      <c r="L23" s="40"/>
      <c r="M23" s="40"/>
      <c r="N23" s="40"/>
      <c r="P23" s="18"/>
      <c r="T23" s="85" t="s">
        <v>20</v>
      </c>
    </row>
    <row r="24" spans="1:20" ht="19.2" customHeight="1" x14ac:dyDescent="0.45">
      <c r="A24" s="93">
        <v>13</v>
      </c>
      <c r="B24" s="35" t="s">
        <v>30</v>
      </c>
      <c r="C24" s="153" t="s">
        <v>32</v>
      </c>
      <c r="D24" s="153"/>
      <c r="E24" s="153"/>
      <c r="F24" s="153"/>
      <c r="G24" s="66"/>
      <c r="H24" s="91">
        <v>5500000</v>
      </c>
      <c r="I24" s="125">
        <f t="shared" si="1"/>
        <v>5.2669379937754369E-2</v>
      </c>
      <c r="J24" s="40">
        <f t="shared" ca="1" si="2"/>
        <v>3.5271093622456846E-2</v>
      </c>
      <c r="K24" s="40"/>
      <c r="L24" s="40"/>
      <c r="M24" s="40"/>
      <c r="N24" s="40"/>
      <c r="P24" s="18"/>
      <c r="T24" s="30">
        <f>+V48+T21</f>
        <v>0</v>
      </c>
    </row>
    <row r="25" spans="1:20" ht="19.2" customHeight="1" thickBot="1" x14ac:dyDescent="0.45">
      <c r="A25" s="93">
        <v>14</v>
      </c>
      <c r="B25" s="35" t="s">
        <v>30</v>
      </c>
      <c r="C25" s="153" t="s">
        <v>33</v>
      </c>
      <c r="D25" s="153"/>
      <c r="E25" s="153"/>
      <c r="F25" s="153"/>
      <c r="G25" s="38"/>
      <c r="H25" s="91">
        <v>2200000</v>
      </c>
      <c r="I25" s="125">
        <f t="shared" si="1"/>
        <v>2.1067751975101748E-2</v>
      </c>
      <c r="J25" s="40">
        <f t="shared" ca="1" si="2"/>
        <v>1.410843744898274E-2</v>
      </c>
      <c r="K25" s="40"/>
      <c r="L25" s="40"/>
      <c r="M25" s="40"/>
      <c r="N25" s="40"/>
      <c r="P25" s="31"/>
      <c r="Q25" s="32"/>
      <c r="R25" s="32"/>
      <c r="S25" s="32"/>
      <c r="T25" s="33"/>
    </row>
    <row r="26" spans="1:20" ht="19.2" customHeight="1" thickBot="1" x14ac:dyDescent="0.45">
      <c r="A26" s="93">
        <v>15</v>
      </c>
      <c r="B26" s="35" t="s">
        <v>30</v>
      </c>
      <c r="C26" s="153" t="s">
        <v>34</v>
      </c>
      <c r="D26" s="153"/>
      <c r="E26" s="87" t="s">
        <v>97</v>
      </c>
      <c r="F26" s="91">
        <v>1000000</v>
      </c>
      <c r="G26" s="38"/>
      <c r="H26" s="89">
        <f>F26/D4</f>
        <v>20000</v>
      </c>
      <c r="I26" s="125">
        <f t="shared" si="1"/>
        <v>1.9152501795547042E-4</v>
      </c>
      <c r="J26" s="40">
        <f t="shared" ca="1" si="2"/>
        <v>1.2825852226347944E-4</v>
      </c>
      <c r="K26" s="40"/>
      <c r="L26" s="40"/>
      <c r="M26" s="40"/>
      <c r="N26" s="125"/>
    </row>
    <row r="27" spans="1:20" ht="19.2" customHeight="1" x14ac:dyDescent="0.4">
      <c r="A27" s="93">
        <v>16</v>
      </c>
      <c r="B27" s="35" t="s">
        <v>30</v>
      </c>
      <c r="C27" s="11" t="s">
        <v>35</v>
      </c>
      <c r="F27" s="92">
        <v>15</v>
      </c>
      <c r="G27" s="38"/>
      <c r="H27" s="89">
        <f>+F27%*H22</f>
        <v>15663750</v>
      </c>
      <c r="I27" s="125">
        <f t="shared" si="1"/>
        <v>0.15</v>
      </c>
      <c r="J27" s="40">
        <f t="shared" ca="1" si="2"/>
        <v>0.10045047140522881</v>
      </c>
      <c r="K27" s="40"/>
      <c r="L27" s="40"/>
      <c r="M27" s="40"/>
      <c r="N27" s="125"/>
      <c r="P27" s="129">
        <v>0.4</v>
      </c>
      <c r="Q27" s="95"/>
      <c r="R27" s="148" t="s">
        <v>137</v>
      </c>
      <c r="S27" s="148"/>
      <c r="T27" s="149"/>
    </row>
    <row r="28" spans="1:20" ht="19.2" customHeight="1" x14ac:dyDescent="0.4">
      <c r="A28" s="93">
        <v>17</v>
      </c>
      <c r="B28" s="35" t="s">
        <v>30</v>
      </c>
      <c r="C28" s="153" t="s">
        <v>36</v>
      </c>
      <c r="D28" s="153"/>
      <c r="E28" s="153"/>
      <c r="F28" s="153"/>
      <c r="G28" s="38"/>
      <c r="H28" s="91">
        <v>800000</v>
      </c>
      <c r="I28" s="125">
        <f t="shared" si="1"/>
        <v>7.6610007182188172E-3</v>
      </c>
      <c r="J28" s="40">
        <f t="shared" ca="1" si="2"/>
        <v>5.1303408905391777E-3</v>
      </c>
      <c r="K28" s="40"/>
      <c r="L28" s="40"/>
      <c r="M28" s="40"/>
      <c r="N28" s="125"/>
      <c r="P28" s="127"/>
      <c r="R28" s="140" t="s">
        <v>136</v>
      </c>
      <c r="S28" s="140" t="s">
        <v>139</v>
      </c>
      <c r="T28" s="140" t="s">
        <v>138</v>
      </c>
    </row>
    <row r="29" spans="1:20" ht="19.2" customHeight="1" x14ac:dyDescent="0.4">
      <c r="A29" s="93">
        <v>18</v>
      </c>
      <c r="B29" s="35" t="s">
        <v>30</v>
      </c>
      <c r="C29" s="153" t="s">
        <v>37</v>
      </c>
      <c r="D29" s="153"/>
      <c r="E29" s="153"/>
      <c r="F29" s="153"/>
      <c r="G29" s="38"/>
      <c r="H29" s="91">
        <v>12000000</v>
      </c>
      <c r="I29" s="125">
        <f t="shared" si="1"/>
        <v>0.11491501077328226</v>
      </c>
      <c r="J29" s="40">
        <f t="shared" ca="1" si="2"/>
        <v>7.6955113358087676E-2</v>
      </c>
      <c r="K29" s="40"/>
      <c r="L29" s="40"/>
      <c r="M29" s="40"/>
      <c r="N29" s="125"/>
      <c r="P29" s="18"/>
      <c r="Q29" s="126">
        <v>1</v>
      </c>
      <c r="R29" s="130">
        <v>2680373</v>
      </c>
      <c r="S29" s="131">
        <f>+R29*$P$27</f>
        <v>1072149.2</v>
      </c>
      <c r="T29" s="83">
        <f ca="1">-$H$10+S29</f>
        <v>5040.274516788777</v>
      </c>
    </row>
    <row r="30" spans="1:20" ht="19.2" customHeight="1" x14ac:dyDescent="0.4">
      <c r="A30" s="93">
        <v>19</v>
      </c>
      <c r="B30" s="35" t="s">
        <v>30</v>
      </c>
      <c r="C30" s="11" t="s">
        <v>38</v>
      </c>
      <c r="E30" s="34"/>
      <c r="F30" s="92">
        <v>1.5</v>
      </c>
      <c r="G30" s="38"/>
      <c r="H30" s="89">
        <f ca="1">+F30%*H42</f>
        <v>2339025.8573517222</v>
      </c>
      <c r="I30" s="125">
        <f t="shared" ca="1" si="1"/>
        <v>2.239909846637991E-2</v>
      </c>
      <c r="J30" s="40">
        <f t="shared" ca="1" si="2"/>
        <v>1.4999999999999998E-2</v>
      </c>
      <c r="K30" s="40"/>
      <c r="L30" s="40"/>
      <c r="M30" s="40"/>
      <c r="N30" s="125"/>
      <c r="P30" s="18"/>
      <c r="Q30" s="126">
        <v>2</v>
      </c>
      <c r="R30" s="130">
        <f>+$R$29*Q30</f>
        <v>5360746</v>
      </c>
      <c r="S30" s="131">
        <f>+R30*$P$27</f>
        <v>2144298.4</v>
      </c>
      <c r="T30" s="83">
        <f ca="1">-$H$10+S30</f>
        <v>1077189.4745167887</v>
      </c>
    </row>
    <row r="31" spans="1:20" ht="19.2" customHeight="1" thickBot="1" x14ac:dyDescent="0.45">
      <c r="A31" s="93">
        <v>20</v>
      </c>
      <c r="B31" s="35" t="s">
        <v>30</v>
      </c>
      <c r="C31" s="11" t="s">
        <v>148</v>
      </c>
      <c r="E31" s="34"/>
      <c r="F31" s="34"/>
      <c r="G31" s="34"/>
      <c r="H31" s="91">
        <v>2100000</v>
      </c>
      <c r="I31" s="125">
        <f t="shared" ref="I31" si="3">+H31/$H$22</f>
        <v>2.0110126885324396E-2</v>
      </c>
      <c r="J31" s="40">
        <f t="shared" ca="1" si="2"/>
        <v>1.3467144837665342E-2</v>
      </c>
      <c r="K31" s="40"/>
      <c r="L31" s="40"/>
      <c r="M31" s="40"/>
      <c r="N31" s="125"/>
      <c r="P31" s="18"/>
      <c r="Q31" s="126">
        <v>3</v>
      </c>
      <c r="R31" s="130">
        <f t="shared" ref="R31:R32" si="4">+$R$29*Q31</f>
        <v>8041119</v>
      </c>
      <c r="S31" s="131">
        <f>+R31*$P$27</f>
        <v>3216447.6</v>
      </c>
      <c r="T31" s="83">
        <f ca="1">-$H$10+S31</f>
        <v>2149338.6745167887</v>
      </c>
    </row>
    <row r="32" spans="1:20" ht="19.2" customHeight="1" thickBot="1" x14ac:dyDescent="0.45">
      <c r="A32" s="93"/>
      <c r="B32" s="96">
        <f ca="1">+H32/$H$42</f>
        <v>0.26403796944746977</v>
      </c>
      <c r="D32" s="34"/>
      <c r="E32" s="34"/>
      <c r="F32" s="13"/>
      <c r="G32" s="13"/>
      <c r="H32" s="42">
        <f ca="1">SUM(H23:H31)</f>
        <v>41172775.85735172</v>
      </c>
      <c r="I32" s="21"/>
      <c r="J32" s="21"/>
      <c r="K32" s="21"/>
      <c r="L32" s="21"/>
      <c r="M32" s="21"/>
      <c r="N32" s="21"/>
      <c r="P32" s="18"/>
      <c r="Q32" s="126">
        <v>4</v>
      </c>
      <c r="R32" s="130">
        <f t="shared" si="4"/>
        <v>10721492</v>
      </c>
      <c r="S32" s="131">
        <f>+R32*$P$27</f>
        <v>4288596.8</v>
      </c>
      <c r="T32" s="83">
        <f ca="1">-$H$10+S32</f>
        <v>3221487.8745167889</v>
      </c>
    </row>
    <row r="33" spans="1:25" ht="21.6" customHeight="1" thickBot="1" x14ac:dyDescent="0.45">
      <c r="A33" s="93"/>
      <c r="B33" s="151" t="s">
        <v>75</v>
      </c>
      <c r="C33" s="152"/>
      <c r="D33" s="152"/>
      <c r="E33" s="158"/>
      <c r="F33" s="97">
        <f ca="1">+B38</f>
        <v>6.0648846204745005E-2</v>
      </c>
      <c r="G33" s="65"/>
      <c r="H33" s="43"/>
      <c r="I33" s="21"/>
      <c r="J33" s="21"/>
      <c r="K33" s="21"/>
      <c r="L33" s="21"/>
      <c r="M33" s="21"/>
      <c r="N33" s="21"/>
      <c r="P33" s="128"/>
      <c r="Q33" s="32"/>
      <c r="R33" s="32"/>
      <c r="S33" s="32"/>
      <c r="T33" s="33"/>
    </row>
    <row r="34" spans="1:25" ht="19.2" customHeight="1" x14ac:dyDescent="0.4">
      <c r="A34" s="93">
        <v>21</v>
      </c>
      <c r="B34" s="35" t="s">
        <v>30</v>
      </c>
      <c r="C34" s="95" t="s">
        <v>39</v>
      </c>
      <c r="D34" s="95"/>
      <c r="F34" s="92">
        <v>1.1000000000000001</v>
      </c>
      <c r="G34" s="38"/>
      <c r="H34" s="89">
        <f ca="1">(F34%*T4)/D4</f>
        <v>1715285.6287245967</v>
      </c>
      <c r="I34" s="125">
        <f ca="1">+H34/$H$22</f>
        <v>1.6426005542011939E-2</v>
      </c>
      <c r="J34" s="40">
        <f ca="1">+H34/$H$42</f>
        <v>1.1000000000000001E-2</v>
      </c>
      <c r="K34" s="40"/>
      <c r="L34" s="40"/>
      <c r="M34" s="40"/>
      <c r="N34" s="125"/>
    </row>
    <row r="35" spans="1:25" ht="19.2" customHeight="1" x14ac:dyDescent="0.4">
      <c r="A35" s="93">
        <v>22</v>
      </c>
      <c r="B35" s="35" t="s">
        <v>30</v>
      </c>
      <c r="C35" s="11" t="s">
        <v>40</v>
      </c>
      <c r="F35" s="92">
        <v>0.8</v>
      </c>
      <c r="G35" s="38"/>
      <c r="H35" s="89">
        <f ca="1">(F35%*T4)/D4</f>
        <v>1247480.4572542519</v>
      </c>
      <c r="I35" s="125">
        <f ca="1">+H35/$H$22</f>
        <v>1.1946185848735953E-2</v>
      </c>
      <c r="J35" s="40">
        <f ca="1">+H35/$H$42</f>
        <v>8.0000000000000002E-3</v>
      </c>
      <c r="K35" s="40"/>
      <c r="L35" s="40"/>
      <c r="M35" s="40"/>
      <c r="N35" s="40"/>
      <c r="P35" s="1"/>
    </row>
    <row r="36" spans="1:25" ht="19.2" customHeight="1" x14ac:dyDescent="0.4">
      <c r="A36" s="93">
        <v>23</v>
      </c>
      <c r="B36" s="35" t="s">
        <v>30</v>
      </c>
      <c r="C36" s="11" t="s">
        <v>41</v>
      </c>
      <c r="E36" s="87" t="s">
        <v>97</v>
      </c>
      <c r="F36" s="91">
        <v>5000000</v>
      </c>
      <c r="G36" s="38"/>
      <c r="H36" s="89">
        <f>+F36/D4</f>
        <v>100000</v>
      </c>
      <c r="I36" s="125">
        <f>+H36/$H$22</f>
        <v>9.5762508977735214E-4</v>
      </c>
      <c r="J36" s="40">
        <f ca="1">+H36/$H$42</f>
        <v>6.4129261131739721E-4</v>
      </c>
      <c r="K36" s="40"/>
      <c r="L36" s="40"/>
      <c r="M36" s="40"/>
      <c r="N36" s="40"/>
    </row>
    <row r="37" spans="1:25" ht="19.2" customHeight="1" thickBot="1" x14ac:dyDescent="0.45">
      <c r="A37" s="93">
        <v>24</v>
      </c>
      <c r="B37" s="35" t="s">
        <v>30</v>
      </c>
      <c r="C37" s="11" t="s">
        <v>42</v>
      </c>
      <c r="F37" s="15"/>
      <c r="H37" s="89">
        <f ca="1">+IF(D5=1,J48,IF(D5=2,SUM(J48:J49),IF(D5=3,SUM(J48:J50),IF(D5=4,SUM(J48:J51),IF(D5=5,SUM(J48:J52),IF(D5=6,SUM(J48:J53),IF(D5=7,SUM(J48:J54),IF(D5=8,SUM(J48:J55),IF(D5=9,SUM(J48:J56),IF(D5=10,SUM(J48:J57),IF(D5=11,SUM(J48:J58),IF(D5=12,SUM(J48:J59),IF(D5=13,SUM(J48:J60)*IF(D5=14,SUM(J48:J61),IF(D5=15,SUM(J48:J62),IF(D5=16,SUM(J48:J63),IF(D5=17,SUM(J48:J64),IF(D5=18,SUM(J48:J65)))))))))))))))))))</f>
        <v>6394515.2134509142</v>
      </c>
      <c r="I37" s="125">
        <f ca="1">+H37/$H$22</f>
        <v>6.1235482053635763E-2</v>
      </c>
      <c r="J37" s="40">
        <f ca="1">+H37/$H$42</f>
        <v>4.1007553593427608E-2</v>
      </c>
      <c r="K37" s="40"/>
      <c r="L37" s="40"/>
      <c r="M37" s="40"/>
      <c r="N37" s="40"/>
    </row>
    <row r="38" spans="1:25" ht="19.2" customHeight="1" thickBot="1" x14ac:dyDescent="0.45">
      <c r="A38" s="15"/>
      <c r="B38" s="41">
        <f ca="1">+H38/$H$42</f>
        <v>6.0648846204745005E-2</v>
      </c>
      <c r="F38" s="15"/>
      <c r="G38" s="15"/>
      <c r="H38" s="42">
        <f ca="1">SUM(H34:H37)</f>
        <v>9457281.2994297631</v>
      </c>
    </row>
    <row r="39" spans="1:25" ht="19.2" customHeight="1" x14ac:dyDescent="0.35">
      <c r="A39" s="103"/>
      <c r="B39" s="42"/>
      <c r="C39" s="42"/>
      <c r="D39" s="42"/>
      <c r="E39" s="42"/>
      <c r="F39" s="42"/>
      <c r="G39" s="15"/>
      <c r="H39" s="42"/>
      <c r="R39" s="100" t="s">
        <v>105</v>
      </c>
      <c r="S39" s="100"/>
    </row>
    <row r="40" spans="1:25" ht="28.95" customHeight="1" thickBot="1" x14ac:dyDescent="0.55000000000000004">
      <c r="A40" s="15"/>
      <c r="F40" s="117" t="s">
        <v>147</v>
      </c>
      <c r="G40" s="118"/>
      <c r="H40" s="122">
        <f ca="1">+H38+H32+H22</f>
        <v>155055057.15678149</v>
      </c>
      <c r="I40" s="120" t="s">
        <v>135</v>
      </c>
      <c r="N40" s="98"/>
      <c r="R40" s="101" t="s">
        <v>43</v>
      </c>
      <c r="S40" s="102">
        <v>45086</v>
      </c>
    </row>
    <row r="41" spans="1:25" ht="21.6" customHeight="1" thickBot="1" x14ac:dyDescent="0.45">
      <c r="A41" s="93">
        <v>25</v>
      </c>
      <c r="B41" s="151" t="s">
        <v>118</v>
      </c>
      <c r="C41" s="152"/>
      <c r="D41" s="152"/>
      <c r="E41" s="152"/>
      <c r="F41" s="119">
        <f ca="1">+H41/H42</f>
        <v>5.6433749795930955E-3</v>
      </c>
      <c r="G41" s="120"/>
      <c r="H41" s="91">
        <v>880000</v>
      </c>
      <c r="I41" s="120" t="s">
        <v>102</v>
      </c>
      <c r="N41" s="99"/>
      <c r="O41" s="99">
        <f ca="1">+S41*H4</f>
        <v>893117.12922306138</v>
      </c>
      <c r="R41" s="8">
        <f>H5/1000/30</f>
        <v>1.5999999999999999E-5</v>
      </c>
      <c r="S41" s="9">
        <f ca="1">+R41*H40</f>
        <v>2480.8809145085038</v>
      </c>
    </row>
    <row r="42" spans="1:25" ht="32.4" customHeight="1" thickBot="1" x14ac:dyDescent="0.55000000000000004">
      <c r="B42" s="41">
        <f ca="1">+H41/H42</f>
        <v>5.6433749795930955E-3</v>
      </c>
      <c r="F42" s="117" t="s">
        <v>127</v>
      </c>
      <c r="G42" s="121"/>
      <c r="H42" s="123">
        <f ca="1">+H40+H41</f>
        <v>155935057.15678149</v>
      </c>
      <c r="I42" s="121" t="s">
        <v>106</v>
      </c>
      <c r="N42" s="99"/>
      <c r="O42" s="10">
        <f ca="1">+S42*H4</f>
        <v>4093453508939031</v>
      </c>
      <c r="R42" s="100">
        <f>+H41/12</f>
        <v>73333.333333333328</v>
      </c>
      <c r="S42" s="9">
        <f ca="1">+R42*H40</f>
        <v>11370704191497.309</v>
      </c>
    </row>
    <row r="43" spans="1:25" ht="21" customHeight="1" x14ac:dyDescent="0.3">
      <c r="H43" s="90"/>
    </row>
    <row r="44" spans="1:25" ht="30" customHeight="1" thickBot="1" x14ac:dyDescent="0.35">
      <c r="B44" s="154" t="s">
        <v>72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5" ht="19.2" customHeight="1" thickBot="1" x14ac:dyDescent="0.35">
      <c r="B45" s="160" t="s">
        <v>44</v>
      </c>
      <c r="C45" s="161"/>
      <c r="D45" s="161"/>
      <c r="E45" s="161"/>
      <c r="F45" s="161"/>
      <c r="G45" s="161"/>
      <c r="H45" s="161"/>
      <c r="I45" s="161"/>
      <c r="J45" s="162"/>
      <c r="K45" s="44"/>
      <c r="L45" s="44"/>
      <c r="M45" s="44"/>
      <c r="O45" s="45"/>
      <c r="R45" s="150" t="s">
        <v>45</v>
      </c>
      <c r="S45" s="150"/>
      <c r="T45" s="156"/>
      <c r="U45" s="156"/>
    </row>
    <row r="46" spans="1:25" ht="19.2" customHeight="1" thickBot="1" x14ac:dyDescent="0.35">
      <c r="B46" s="45" t="s">
        <v>46</v>
      </c>
      <c r="C46" s="45" t="s">
        <v>47</v>
      </c>
      <c r="D46" s="45" t="s">
        <v>48</v>
      </c>
      <c r="E46" s="45" t="s">
        <v>49</v>
      </c>
      <c r="F46" s="45" t="s">
        <v>50</v>
      </c>
      <c r="G46" s="45" t="s">
        <v>51</v>
      </c>
      <c r="H46" s="45" t="s">
        <v>52</v>
      </c>
      <c r="I46" s="45" t="s">
        <v>53</v>
      </c>
      <c r="J46" s="45" t="s">
        <v>54</v>
      </c>
      <c r="K46" s="16"/>
      <c r="L46" s="16"/>
      <c r="M46" s="16"/>
      <c r="O46" s="45"/>
      <c r="R46" s="146" t="s">
        <v>140</v>
      </c>
      <c r="S46" s="147"/>
      <c r="T46" s="46" t="s">
        <v>55</v>
      </c>
      <c r="U46" s="146" t="s">
        <v>145</v>
      </c>
      <c r="V46" s="147"/>
      <c r="W46" s="46" t="s">
        <v>146</v>
      </c>
      <c r="X46" s="46" t="s">
        <v>141</v>
      </c>
    </row>
    <row r="47" spans="1:25" ht="17.399999999999999" customHeight="1" x14ac:dyDescent="0.4">
      <c r="B47" s="47">
        <v>0</v>
      </c>
      <c r="C47" s="48">
        <v>0</v>
      </c>
      <c r="D47" s="47">
        <v>0</v>
      </c>
      <c r="E47" s="47">
        <v>0</v>
      </c>
      <c r="F47" s="49">
        <f ca="1">+H42</f>
        <v>155935057.15678149</v>
      </c>
      <c r="G47" s="47"/>
      <c r="H47" s="47"/>
      <c r="I47" s="47"/>
      <c r="J47" s="47"/>
      <c r="O47" s="50"/>
      <c r="Q47" s="37">
        <v>1</v>
      </c>
      <c r="R47" s="25" t="s">
        <v>10</v>
      </c>
      <c r="S47" s="25"/>
      <c r="T47" s="133"/>
      <c r="U47" s="133"/>
      <c r="V47" s="133"/>
      <c r="W47" s="133"/>
      <c r="X47" s="133"/>
      <c r="Y47" s="133"/>
    </row>
    <row r="48" spans="1:25" ht="17.399999999999999" customHeight="1" x14ac:dyDescent="0.3">
      <c r="B48" s="47">
        <v>1</v>
      </c>
      <c r="C48" s="2">
        <f ca="1">+$H$8</f>
        <v>985615.633703492</v>
      </c>
      <c r="D48" s="3">
        <f t="shared" ref="D48:D111" ca="1" si="5">+F47*(($H$6/100)/$H$9)</f>
        <v>844648.22626589984</v>
      </c>
      <c r="E48" s="3">
        <f t="shared" ref="E48:E111" ca="1" si="6">+C48-D48</f>
        <v>140967.40743759216</v>
      </c>
      <c r="F48" s="3">
        <f t="shared" ref="F48:F111" ca="1" si="7">IF(F47&lt;1,0,+F47-E48)</f>
        <v>155794089.7493439</v>
      </c>
      <c r="G48" s="52">
        <f>+S40+30</f>
        <v>45116</v>
      </c>
      <c r="H48" s="3">
        <f t="shared" ref="H48:H111" ca="1" si="8">+D48*$H$7/100</f>
        <v>4223.2411313294988</v>
      </c>
      <c r="I48" s="53">
        <f t="shared" ref="I48:I111" ca="1" si="9">+F47*$R$41*O48</f>
        <v>74848.827435255109</v>
      </c>
      <c r="J48" s="54">
        <f ca="1">D48+E48+H48+I48</f>
        <v>1064687.7022700766</v>
      </c>
      <c r="O48" s="19">
        <f>G48-S40</f>
        <v>30</v>
      </c>
      <c r="S48" s="11" t="s">
        <v>26</v>
      </c>
      <c r="T48" s="51">
        <f>+H22</f>
        <v>104425000</v>
      </c>
      <c r="U48" s="134"/>
      <c r="V48" s="135">
        <f>-SUM(T48:T54)*D4</f>
        <v>-6287937500</v>
      </c>
      <c r="W48" s="135">
        <f>+V48</f>
        <v>-6287937500</v>
      </c>
      <c r="X48" s="135">
        <f ca="1">+W48+W55</f>
        <v>-7796752857.8390741</v>
      </c>
      <c r="Y48" s="133"/>
    </row>
    <row r="49" spans="2:25" ht="17.399999999999999" customHeight="1" x14ac:dyDescent="0.3">
      <c r="B49" s="47">
        <v>2</v>
      </c>
      <c r="C49" s="2">
        <f t="shared" ref="C49:C112" ca="1" si="10">IF(F48&lt;1,0,+$H$8)</f>
        <v>985615.633703492</v>
      </c>
      <c r="D49" s="3">
        <f t="shared" ca="1" si="5"/>
        <v>843884.65280894621</v>
      </c>
      <c r="E49" s="3">
        <f t="shared" ca="1" si="6"/>
        <v>141730.98089454579</v>
      </c>
      <c r="F49" s="3">
        <f t="shared" ca="1" si="7"/>
        <v>155652358.76844937</v>
      </c>
      <c r="G49" s="52">
        <v>45147</v>
      </c>
      <c r="H49" s="3">
        <f t="shared" ca="1" si="8"/>
        <v>4219.4232640447308</v>
      </c>
      <c r="I49" s="53">
        <f t="shared" ca="1" si="9"/>
        <v>77273.868515674578</v>
      </c>
      <c r="J49" s="54">
        <f t="shared" ref="J49:J112" ca="1" si="11">+C49+H49+I49</f>
        <v>1067108.9254832112</v>
      </c>
      <c r="O49" s="19">
        <f t="shared" ref="O49:O112" si="12">+G49-G48</f>
        <v>31</v>
      </c>
      <c r="S49" s="11" t="s">
        <v>56</v>
      </c>
      <c r="T49" s="51">
        <f>+H23</f>
        <v>550000</v>
      </c>
      <c r="U49" s="134"/>
      <c r="V49" s="136"/>
      <c r="W49" s="136"/>
      <c r="Y49" s="133"/>
    </row>
    <row r="50" spans="2:25" ht="17.399999999999999" customHeight="1" x14ac:dyDescent="0.3">
      <c r="B50" s="47">
        <v>3</v>
      </c>
      <c r="C50" s="2">
        <f t="shared" ca="1" si="10"/>
        <v>985615.633703492</v>
      </c>
      <c r="D50" s="3">
        <f t="shared" ca="1" si="5"/>
        <v>843116.94332910073</v>
      </c>
      <c r="E50" s="3">
        <f t="shared" ca="1" si="6"/>
        <v>142498.69037439127</v>
      </c>
      <c r="F50" s="3">
        <f t="shared" ca="1" si="7"/>
        <v>155509860.07807496</v>
      </c>
      <c r="G50" s="52">
        <v>45178</v>
      </c>
      <c r="H50" s="3">
        <f t="shared" ca="1" si="8"/>
        <v>4215.5847166455032</v>
      </c>
      <c r="I50" s="53">
        <f t="shared" ca="1" si="9"/>
        <v>77203.569949150871</v>
      </c>
      <c r="J50" s="54">
        <f t="shared" ca="1" si="11"/>
        <v>1067034.7883692884</v>
      </c>
      <c r="O50" s="19">
        <f t="shared" si="12"/>
        <v>31</v>
      </c>
      <c r="S50" s="11" t="s">
        <v>57</v>
      </c>
      <c r="T50" s="51">
        <f>+H25</f>
        <v>2200000</v>
      </c>
      <c r="U50" s="134"/>
      <c r="V50" s="136"/>
      <c r="W50" s="136"/>
      <c r="X50" s="56" t="s">
        <v>20</v>
      </c>
      <c r="Y50" s="133"/>
    </row>
    <row r="51" spans="2:25" ht="17.399999999999999" customHeight="1" x14ac:dyDescent="0.3">
      <c r="B51" s="47">
        <v>4</v>
      </c>
      <c r="C51" s="2">
        <f t="shared" ca="1" si="10"/>
        <v>985615.633703492</v>
      </c>
      <c r="D51" s="3">
        <f t="shared" ca="1" si="5"/>
        <v>842345.07542290608</v>
      </c>
      <c r="E51" s="3">
        <f t="shared" ca="1" si="6"/>
        <v>143270.55828058592</v>
      </c>
      <c r="F51" s="3">
        <f t="shared" ca="1" si="7"/>
        <v>155366589.51979437</v>
      </c>
      <c r="G51" s="52">
        <v>45208</v>
      </c>
      <c r="H51" s="3">
        <f t="shared" ca="1" si="8"/>
        <v>4211.7253771145306</v>
      </c>
      <c r="I51" s="53">
        <f t="shared" ca="1" si="9"/>
        <v>74644.732837475982</v>
      </c>
      <c r="J51" s="54">
        <f t="shared" ca="1" si="11"/>
        <v>1064472.0919180824</v>
      </c>
      <c r="O51" s="19">
        <f t="shared" si="12"/>
        <v>30</v>
      </c>
      <c r="S51" s="11" t="s">
        <v>58</v>
      </c>
      <c r="T51" s="51">
        <f>+H26</f>
        <v>20000</v>
      </c>
      <c r="U51" s="134"/>
      <c r="V51" s="136"/>
      <c r="W51" s="136"/>
      <c r="X51" s="11"/>
      <c r="Y51" s="133"/>
    </row>
    <row r="52" spans="2:25" ht="17.399999999999999" customHeight="1" x14ac:dyDescent="0.45">
      <c r="B52" s="47">
        <v>5</v>
      </c>
      <c r="C52" s="2">
        <f t="shared" ca="1" si="10"/>
        <v>985615.633703492</v>
      </c>
      <c r="D52" s="3">
        <f t="shared" ca="1" si="5"/>
        <v>841569.02656555292</v>
      </c>
      <c r="E52" s="3">
        <f t="shared" ca="1" si="6"/>
        <v>144046.60713793908</v>
      </c>
      <c r="F52" s="3">
        <f t="shared" ca="1" si="7"/>
        <v>155222542.91265643</v>
      </c>
      <c r="G52" s="52">
        <v>45239</v>
      </c>
      <c r="H52" s="3">
        <f t="shared" ca="1" si="8"/>
        <v>4207.8451328277642</v>
      </c>
      <c r="I52" s="53">
        <f t="shared" ca="1" si="9"/>
        <v>77061.828401817998</v>
      </c>
      <c r="J52" s="54">
        <f t="shared" ca="1" si="11"/>
        <v>1066885.3072381378</v>
      </c>
      <c r="O52" s="19">
        <f t="shared" si="12"/>
        <v>31</v>
      </c>
      <c r="S52" s="11" t="s">
        <v>59</v>
      </c>
      <c r="T52" s="51">
        <f>+H27</f>
        <v>15663750</v>
      </c>
      <c r="U52" s="134"/>
      <c r="V52" s="136"/>
      <c r="W52" s="136"/>
      <c r="X52" s="57">
        <f ca="1">+W48+W55+T4</f>
        <v>0</v>
      </c>
      <c r="Y52" s="133"/>
    </row>
    <row r="53" spans="2:25" ht="17.399999999999999" customHeight="1" x14ac:dyDescent="0.4">
      <c r="B53" s="48">
        <v>6</v>
      </c>
      <c r="C53" s="2">
        <f t="shared" ca="1" si="10"/>
        <v>985615.633703492</v>
      </c>
      <c r="D53" s="3">
        <f t="shared" ca="1" si="5"/>
        <v>840788.77411022235</v>
      </c>
      <c r="E53" s="3">
        <f t="shared" ca="1" si="6"/>
        <v>144826.85959326965</v>
      </c>
      <c r="F53" s="3">
        <f t="shared" ca="1" si="7"/>
        <v>155077716.05306315</v>
      </c>
      <c r="G53" s="52">
        <v>45269</v>
      </c>
      <c r="H53" s="3">
        <f t="shared" ca="1" si="8"/>
        <v>4203.943870551112</v>
      </c>
      <c r="I53" s="53">
        <f t="shared" ca="1" si="9"/>
        <v>74506.820598075079</v>
      </c>
      <c r="J53" s="54">
        <f t="shared" ca="1" si="11"/>
        <v>1064326.3981721182</v>
      </c>
      <c r="O53" s="19">
        <f t="shared" si="12"/>
        <v>30</v>
      </c>
      <c r="Q53" s="37"/>
      <c r="S53" s="11" t="s">
        <v>36</v>
      </c>
      <c r="T53" s="23">
        <f>+H28</f>
        <v>800000</v>
      </c>
      <c r="V53" s="135"/>
      <c r="Y53" s="133"/>
    </row>
    <row r="54" spans="2:25" ht="17.399999999999999" customHeight="1" x14ac:dyDescent="0.3">
      <c r="B54" s="48">
        <v>7</v>
      </c>
      <c r="C54" s="2">
        <f t="shared" ca="1" si="10"/>
        <v>985615.633703492</v>
      </c>
      <c r="D54" s="3">
        <f t="shared" ca="1" si="5"/>
        <v>840004.2952874254</v>
      </c>
      <c r="E54" s="3">
        <f t="shared" ca="1" si="6"/>
        <v>145611.3384160666</v>
      </c>
      <c r="F54" s="3">
        <f t="shared" ca="1" si="7"/>
        <v>154932104.71464708</v>
      </c>
      <c r="G54" s="52">
        <v>45300</v>
      </c>
      <c r="H54" s="3">
        <f t="shared" ca="1" si="8"/>
        <v>4200.0214764371267</v>
      </c>
      <c r="I54" s="53">
        <f t="shared" ca="1" si="9"/>
        <v>76918.547162319315</v>
      </c>
      <c r="J54" s="54">
        <f t="shared" ca="1" si="11"/>
        <v>1066734.2023422485</v>
      </c>
      <c r="O54" s="19">
        <f t="shared" si="12"/>
        <v>31</v>
      </c>
      <c r="S54" s="11" t="s">
        <v>150</v>
      </c>
      <c r="T54" s="23">
        <f>+H31</f>
        <v>2100000</v>
      </c>
      <c r="Y54" s="133"/>
    </row>
    <row r="55" spans="2:25" ht="17.399999999999999" customHeight="1" x14ac:dyDescent="0.4">
      <c r="B55" s="48">
        <v>8</v>
      </c>
      <c r="C55" s="2">
        <f t="shared" ca="1" si="10"/>
        <v>985615.633703492</v>
      </c>
      <c r="D55" s="3">
        <f t="shared" ca="1" si="5"/>
        <v>839215.56720433838</v>
      </c>
      <c r="E55" s="3">
        <f t="shared" ca="1" si="6"/>
        <v>146400.06649915362</v>
      </c>
      <c r="F55" s="3">
        <f t="shared" ca="1" si="7"/>
        <v>154785704.64814794</v>
      </c>
      <c r="G55" s="52">
        <v>45331</v>
      </c>
      <c r="H55" s="3">
        <f t="shared" ca="1" si="8"/>
        <v>4196.0778360216918</v>
      </c>
      <c r="I55" s="53">
        <f t="shared" ca="1" si="9"/>
        <v>76846.32393846495</v>
      </c>
      <c r="J55" s="54">
        <f t="shared" ca="1" si="11"/>
        <v>1066658.0354779786</v>
      </c>
      <c r="O55" s="19">
        <f t="shared" si="12"/>
        <v>31</v>
      </c>
      <c r="Q55" s="37">
        <v>2</v>
      </c>
      <c r="R55" s="25" t="s">
        <v>60</v>
      </c>
      <c r="S55" s="25"/>
      <c r="T55" s="106"/>
      <c r="U55" s="133"/>
      <c r="V55" s="135">
        <f>-T56*D4</f>
        <v>-275000000</v>
      </c>
      <c r="W55" s="135">
        <f ca="1">+SUM(U55:V67)</f>
        <v>-1508815357.8390744</v>
      </c>
      <c r="Y55" s="133"/>
    </row>
    <row r="56" spans="2:25" ht="17.399999999999999" customHeight="1" x14ac:dyDescent="0.4">
      <c r="B56" s="48">
        <v>9</v>
      </c>
      <c r="C56" s="2">
        <f t="shared" ca="1" si="10"/>
        <v>985615.633703492</v>
      </c>
      <c r="D56" s="3">
        <f t="shared" ca="1" si="5"/>
        <v>838422.56684413471</v>
      </c>
      <c r="E56" s="3">
        <f t="shared" ca="1" si="6"/>
        <v>147193.06685935729</v>
      </c>
      <c r="F56" s="3">
        <f t="shared" ca="1" si="7"/>
        <v>154638511.58128858</v>
      </c>
      <c r="G56" s="52">
        <v>45360</v>
      </c>
      <c r="H56" s="3">
        <f t="shared" ca="1" si="8"/>
        <v>4192.1128342206739</v>
      </c>
      <c r="I56" s="53">
        <f t="shared" ca="1" si="9"/>
        <v>71820.566956740644</v>
      </c>
      <c r="J56" s="54">
        <f t="shared" ca="1" si="11"/>
        <v>1061628.3134944532</v>
      </c>
      <c r="O56" s="19">
        <f t="shared" si="12"/>
        <v>29</v>
      </c>
      <c r="Q56" s="37"/>
      <c r="S56" s="11" t="s">
        <v>32</v>
      </c>
      <c r="T56" s="137">
        <f>+H24</f>
        <v>5500000</v>
      </c>
      <c r="U56" s="134"/>
      <c r="V56" s="136"/>
      <c r="W56" s="136"/>
      <c r="Y56" s="133"/>
    </row>
    <row r="57" spans="2:25" ht="17.399999999999999" customHeight="1" x14ac:dyDescent="0.4">
      <c r="B57" s="48">
        <v>10</v>
      </c>
      <c r="C57" s="2">
        <f t="shared" ca="1" si="10"/>
        <v>985615.633703492</v>
      </c>
      <c r="D57" s="3">
        <f t="shared" ca="1" si="5"/>
        <v>837625.27106531314</v>
      </c>
      <c r="E57" s="3">
        <f t="shared" ca="1" si="6"/>
        <v>147990.36263817886</v>
      </c>
      <c r="F57" s="3">
        <f t="shared" ca="1" si="7"/>
        <v>154490521.2186504</v>
      </c>
      <c r="G57" s="52">
        <v>45391</v>
      </c>
      <c r="H57" s="3">
        <f t="shared" ca="1" si="8"/>
        <v>4188.1263553265653</v>
      </c>
      <c r="I57" s="53">
        <f t="shared" ca="1" si="9"/>
        <v>76700.701744319143</v>
      </c>
      <c r="J57" s="54">
        <f t="shared" ca="1" si="11"/>
        <v>1066504.4618031378</v>
      </c>
      <c r="O57" s="19">
        <f t="shared" si="12"/>
        <v>31</v>
      </c>
      <c r="Q57" s="37">
        <v>3</v>
      </c>
      <c r="R57" s="25" t="s">
        <v>61</v>
      </c>
      <c r="S57" s="25"/>
      <c r="T57" s="106"/>
      <c r="U57" s="133"/>
      <c r="V57" s="135">
        <f>-SUM(T58:T59)*D4</f>
        <v>-245000000</v>
      </c>
      <c r="W57" s="136"/>
      <c r="Y57" s="133"/>
    </row>
    <row r="58" spans="2:25" ht="17.399999999999999" customHeight="1" x14ac:dyDescent="0.4">
      <c r="B58" s="48">
        <v>11</v>
      </c>
      <c r="C58" s="2">
        <f t="shared" ca="1" si="10"/>
        <v>985615.633703492</v>
      </c>
      <c r="D58" s="3">
        <f t="shared" ca="1" si="5"/>
        <v>836823.65660102305</v>
      </c>
      <c r="E58" s="3">
        <f t="shared" ca="1" si="6"/>
        <v>148791.97710246895</v>
      </c>
      <c r="F58" s="3">
        <f t="shared" ca="1" si="7"/>
        <v>154341729.24154794</v>
      </c>
      <c r="G58" s="52">
        <v>45421</v>
      </c>
      <c r="H58" s="3">
        <f t="shared" ca="1" si="8"/>
        <v>4184.1182830051148</v>
      </c>
      <c r="I58" s="53">
        <f t="shared" ca="1" si="9"/>
        <v>74155.450184952191</v>
      </c>
      <c r="J58" s="54">
        <f t="shared" ca="1" si="11"/>
        <v>1063955.2021714493</v>
      </c>
      <c r="O58" s="19">
        <f t="shared" si="12"/>
        <v>30</v>
      </c>
      <c r="Q58" s="37"/>
      <c r="S58" s="11" t="s">
        <v>62</v>
      </c>
      <c r="T58" s="107">
        <f>+H36</f>
        <v>100000</v>
      </c>
      <c r="U58" s="134"/>
      <c r="V58" s="136"/>
      <c r="W58" s="136"/>
      <c r="Y58" s="133"/>
    </row>
    <row r="59" spans="2:25" ht="17.399999999999999" customHeight="1" x14ac:dyDescent="0.4">
      <c r="B59" s="48">
        <v>12</v>
      </c>
      <c r="C59" s="2">
        <f t="shared" ca="1" si="10"/>
        <v>985615.633703492</v>
      </c>
      <c r="D59" s="3">
        <f t="shared" ca="1" si="5"/>
        <v>836017.70005838468</v>
      </c>
      <c r="E59" s="3">
        <f t="shared" ca="1" si="6"/>
        <v>149597.93364510732</v>
      </c>
      <c r="F59" s="3">
        <f t="shared" ca="1" si="7"/>
        <v>154192131.30790284</v>
      </c>
      <c r="G59" s="52">
        <v>45452</v>
      </c>
      <c r="H59" s="3">
        <f t="shared" ca="1" si="8"/>
        <v>4180.0885002919231</v>
      </c>
      <c r="I59" s="53">
        <f t="shared" ca="1" si="9"/>
        <v>76553.497703807778</v>
      </c>
      <c r="J59" s="54">
        <f t="shared" ca="1" si="11"/>
        <v>1066349.2199075916</v>
      </c>
      <c r="O59" s="19">
        <f t="shared" si="12"/>
        <v>31</v>
      </c>
      <c r="Q59" s="37"/>
      <c r="S59" s="11" t="s">
        <v>63</v>
      </c>
      <c r="T59" s="23">
        <f>+H29*0.4</f>
        <v>4800000</v>
      </c>
      <c r="U59" s="134"/>
      <c r="V59" s="136"/>
      <c r="W59" s="136"/>
      <c r="Y59" s="133"/>
    </row>
    <row r="60" spans="2:25" ht="17.399999999999999" customHeight="1" x14ac:dyDescent="0.4">
      <c r="B60" s="48">
        <v>13</v>
      </c>
      <c r="C60" s="2">
        <f t="shared" ca="1" si="10"/>
        <v>985615.633703492</v>
      </c>
      <c r="D60" s="3">
        <f t="shared" ca="1" si="5"/>
        <v>835207.37791780708</v>
      </c>
      <c r="E60" s="3">
        <f t="shared" ca="1" si="6"/>
        <v>150408.25578568492</v>
      </c>
      <c r="F60" s="3">
        <f t="shared" ca="1" si="7"/>
        <v>154041723.05211717</v>
      </c>
      <c r="G60" s="52">
        <v>45482</v>
      </c>
      <c r="H60" s="3">
        <f t="shared" ca="1" si="8"/>
        <v>4176.0368895890351</v>
      </c>
      <c r="I60" s="53">
        <f t="shared" ca="1" si="9"/>
        <v>74012.223027793356</v>
      </c>
      <c r="J60" s="54">
        <f t="shared" ca="1" si="11"/>
        <v>1063803.8936208745</v>
      </c>
      <c r="O60" s="19">
        <f t="shared" si="12"/>
        <v>30</v>
      </c>
      <c r="Q60" s="37">
        <v>4</v>
      </c>
      <c r="R60" s="25" t="s">
        <v>64</v>
      </c>
      <c r="S60" s="25"/>
      <c r="T60" s="23"/>
      <c r="U60" s="134"/>
      <c r="V60" s="136"/>
      <c r="W60" s="136"/>
      <c r="Y60" s="133"/>
    </row>
    <row r="61" spans="2:25" ht="17.399999999999999" customHeight="1" x14ac:dyDescent="0.4">
      <c r="B61" s="48">
        <v>14</v>
      </c>
      <c r="C61" s="2">
        <f t="shared" ca="1" si="10"/>
        <v>985615.633703492</v>
      </c>
      <c r="D61" s="3">
        <f t="shared" ca="1" si="5"/>
        <v>834392.66653230134</v>
      </c>
      <c r="E61" s="3">
        <f t="shared" ca="1" si="6"/>
        <v>151222.96717119066</v>
      </c>
      <c r="F61" s="3">
        <f t="shared" ca="1" si="7"/>
        <v>153890500.08494598</v>
      </c>
      <c r="G61" s="52">
        <v>45513</v>
      </c>
      <c r="H61" s="3">
        <f t="shared" ca="1" si="8"/>
        <v>4171.9633326615067</v>
      </c>
      <c r="I61" s="53">
        <f t="shared" ca="1" si="9"/>
        <v>76404.694633850115</v>
      </c>
      <c r="J61" s="54">
        <f t="shared" ca="1" si="11"/>
        <v>1066192.2916700037</v>
      </c>
      <c r="O61" s="19">
        <f t="shared" si="12"/>
        <v>31</v>
      </c>
      <c r="Q61" s="37"/>
      <c r="S61" s="11" t="s">
        <v>65</v>
      </c>
      <c r="T61" s="23">
        <f ca="1">+H30</f>
        <v>2339025.8573517222</v>
      </c>
      <c r="U61" s="133"/>
      <c r="V61" s="135">
        <f ca="1">-SUM(T61:T63)*D4</f>
        <v>-480677053.54013181</v>
      </c>
      <c r="W61" s="136"/>
      <c r="Y61" s="133"/>
    </row>
    <row r="62" spans="2:25" ht="17.399999999999999" customHeight="1" x14ac:dyDescent="0.4">
      <c r="B62" s="48">
        <v>15</v>
      </c>
      <c r="C62" s="2">
        <f t="shared" ca="1" si="10"/>
        <v>985615.633703492</v>
      </c>
      <c r="D62" s="3">
        <f t="shared" ca="1" si="5"/>
        <v>833573.54212679074</v>
      </c>
      <c r="E62" s="3">
        <f t="shared" ca="1" si="6"/>
        <v>152042.09157670126</v>
      </c>
      <c r="F62" s="3">
        <f t="shared" ca="1" si="7"/>
        <v>153738457.99336928</v>
      </c>
      <c r="G62" s="52">
        <v>45544</v>
      </c>
      <c r="H62" s="3">
        <f t="shared" ca="1" si="8"/>
        <v>4167.8677106339537</v>
      </c>
      <c r="I62" s="53">
        <f t="shared" ca="1" si="9"/>
        <v>76329.688042133203</v>
      </c>
      <c r="J62" s="54">
        <f t="shared" ca="1" si="11"/>
        <v>1066113.1894562591</v>
      </c>
      <c r="O62" s="19">
        <f t="shared" si="12"/>
        <v>31</v>
      </c>
      <c r="Q62" s="37"/>
      <c r="S62" s="11" t="s">
        <v>66</v>
      </c>
      <c r="T62" s="23">
        <f ca="1">+H37</f>
        <v>6394515.2134509142</v>
      </c>
      <c r="U62" s="134"/>
      <c r="V62" s="136"/>
      <c r="W62" s="136"/>
      <c r="Y62" s="133"/>
    </row>
    <row r="63" spans="2:25" ht="17.399999999999999" customHeight="1" x14ac:dyDescent="0.4">
      <c r="B63" s="48">
        <v>16</v>
      </c>
      <c r="C63" s="2">
        <f t="shared" ca="1" si="10"/>
        <v>985615.633703492</v>
      </c>
      <c r="D63" s="3">
        <f t="shared" ca="1" si="5"/>
        <v>832749.980797417</v>
      </c>
      <c r="E63" s="3">
        <f t="shared" ca="1" si="6"/>
        <v>152865.652906075</v>
      </c>
      <c r="F63" s="3">
        <f t="shared" ca="1" si="7"/>
        <v>153585592.34046322</v>
      </c>
      <c r="G63" s="52">
        <v>45574</v>
      </c>
      <c r="H63" s="3">
        <f t="shared" ca="1" si="8"/>
        <v>4163.7499039870854</v>
      </c>
      <c r="I63" s="53">
        <f t="shared" ca="1" si="9"/>
        <v>73794.459836817259</v>
      </c>
      <c r="J63" s="54">
        <f t="shared" ca="1" si="11"/>
        <v>1063573.8434442964</v>
      </c>
      <c r="O63" s="19">
        <f t="shared" si="12"/>
        <v>30</v>
      </c>
      <c r="Q63" s="37"/>
      <c r="S63" s="11" t="s">
        <v>100</v>
      </c>
      <c r="T63" s="23">
        <f>+H41</f>
        <v>880000</v>
      </c>
      <c r="U63" s="133"/>
      <c r="V63" s="136"/>
      <c r="W63" s="136"/>
      <c r="Y63" s="133"/>
    </row>
    <row r="64" spans="2:25" ht="17.399999999999999" customHeight="1" x14ac:dyDescent="0.3">
      <c r="B64" s="48">
        <v>17</v>
      </c>
      <c r="C64" s="2">
        <f t="shared" ca="1" si="10"/>
        <v>985615.633703492</v>
      </c>
      <c r="D64" s="3">
        <f t="shared" ca="1" si="5"/>
        <v>831921.95851084252</v>
      </c>
      <c r="E64" s="3">
        <f t="shared" ca="1" si="6"/>
        <v>153693.67519264948</v>
      </c>
      <c r="F64" s="3">
        <f t="shared" ca="1" si="7"/>
        <v>153431898.66527057</v>
      </c>
      <c r="G64" s="52">
        <v>45605</v>
      </c>
      <c r="H64" s="3">
        <f t="shared" ca="1" si="8"/>
        <v>4159.6097925542126</v>
      </c>
      <c r="I64" s="53">
        <f t="shared" ca="1" si="9"/>
        <v>76178.453800869756</v>
      </c>
      <c r="J64" s="54">
        <f t="shared" ca="1" si="11"/>
        <v>1065953.697296916</v>
      </c>
      <c r="O64" s="19">
        <f t="shared" si="12"/>
        <v>31</v>
      </c>
      <c r="Q64" s="11">
        <v>5</v>
      </c>
      <c r="R64" s="25" t="s">
        <v>67</v>
      </c>
      <c r="S64" s="25"/>
      <c r="T64" s="23"/>
      <c r="U64" s="133"/>
      <c r="V64" s="135">
        <f ca="1">-T65*D4</f>
        <v>-62374022.862712599</v>
      </c>
      <c r="W64" s="136"/>
      <c r="Y64" s="133"/>
    </row>
    <row r="65" spans="2:25" ht="17.399999999999999" customHeight="1" x14ac:dyDescent="0.4">
      <c r="B65" s="48">
        <v>18</v>
      </c>
      <c r="C65" s="2">
        <f t="shared" ca="1" si="10"/>
        <v>985615.633703492</v>
      </c>
      <c r="D65" s="3">
        <f t="shared" ca="1" si="5"/>
        <v>831089.45110354898</v>
      </c>
      <c r="E65" s="3">
        <f t="shared" ca="1" si="6"/>
        <v>154526.18259994301</v>
      </c>
      <c r="F65" s="3">
        <f t="shared" ca="1" si="7"/>
        <v>153277372.48267063</v>
      </c>
      <c r="G65" s="52">
        <v>45635</v>
      </c>
      <c r="H65" s="3">
        <f t="shared" ca="1" si="8"/>
        <v>4155.4472555177454</v>
      </c>
      <c r="I65" s="53">
        <f t="shared" ca="1" si="9"/>
        <v>73647.311359329862</v>
      </c>
      <c r="J65" s="54">
        <f t="shared" ca="1" si="11"/>
        <v>1063418.3923183396</v>
      </c>
      <c r="O65" s="19">
        <f t="shared" si="12"/>
        <v>30</v>
      </c>
      <c r="Q65" s="37"/>
      <c r="S65" s="11" t="s">
        <v>68</v>
      </c>
      <c r="T65" s="23">
        <f ca="1">+H35</f>
        <v>1247480.4572542519</v>
      </c>
      <c r="U65" s="134"/>
      <c r="V65" s="136"/>
      <c r="W65" s="136"/>
      <c r="Y65" s="133"/>
    </row>
    <row r="66" spans="2:25" ht="17.399999999999999" customHeight="1" x14ac:dyDescent="0.4">
      <c r="B66" s="48">
        <v>19</v>
      </c>
      <c r="C66" s="2">
        <f t="shared" ca="1" si="10"/>
        <v>985615.633703492</v>
      </c>
      <c r="D66" s="3">
        <f t="shared" ca="1" si="5"/>
        <v>830252.43428113265</v>
      </c>
      <c r="E66" s="3">
        <f t="shared" ca="1" si="6"/>
        <v>155363.19942235935</v>
      </c>
      <c r="F66" s="3">
        <f t="shared" ca="1" si="7"/>
        <v>153122009.28324828</v>
      </c>
      <c r="G66" s="52">
        <v>45666</v>
      </c>
      <c r="H66" s="3">
        <f t="shared" ca="1" si="8"/>
        <v>4151.2621714056631</v>
      </c>
      <c r="I66" s="53">
        <f t="shared" ca="1" si="9"/>
        <v>76025.576751404631</v>
      </c>
      <c r="J66" s="55">
        <f t="shared" ca="1" si="11"/>
        <v>1065792.4726263024</v>
      </c>
      <c r="O66" s="19">
        <f t="shared" si="12"/>
        <v>31</v>
      </c>
      <c r="Q66" s="37">
        <v>6</v>
      </c>
      <c r="R66" s="25" t="s">
        <v>69</v>
      </c>
      <c r="S66" s="25"/>
      <c r="T66" s="23"/>
      <c r="U66" s="134"/>
      <c r="V66" s="136"/>
      <c r="W66" s="136"/>
      <c r="Y66" s="133"/>
    </row>
    <row r="67" spans="2:25" ht="17.399999999999999" customHeight="1" x14ac:dyDescent="0.4">
      <c r="B67" s="48">
        <v>20</v>
      </c>
      <c r="C67" s="2">
        <f t="shared" ca="1" si="10"/>
        <v>985615.633703492</v>
      </c>
      <c r="D67" s="3">
        <f t="shared" ca="1" si="5"/>
        <v>829410.88361759484</v>
      </c>
      <c r="E67" s="3">
        <f t="shared" ca="1" si="6"/>
        <v>156204.75008589716</v>
      </c>
      <c r="F67" s="3">
        <f t="shared" ca="1" si="7"/>
        <v>152965804.53316239</v>
      </c>
      <c r="G67" s="52">
        <v>45697</v>
      </c>
      <c r="H67" s="3">
        <f t="shared" ca="1" si="8"/>
        <v>4147.0544180879742</v>
      </c>
      <c r="I67" s="53">
        <f t="shared" ca="1" si="9"/>
        <v>75948.516604491146</v>
      </c>
      <c r="J67" s="55">
        <f t="shared" ca="1" si="11"/>
        <v>1065711.2047260711</v>
      </c>
      <c r="K67" s="20"/>
      <c r="L67" s="20"/>
      <c r="M67" s="20"/>
      <c r="O67" s="19">
        <f t="shared" si="12"/>
        <v>31</v>
      </c>
      <c r="Q67" s="37"/>
      <c r="S67" s="11" t="s">
        <v>70</v>
      </c>
      <c r="T67" s="23">
        <f ca="1">+H34</f>
        <v>1715285.6287245967</v>
      </c>
      <c r="U67" s="133"/>
      <c r="V67" s="135">
        <f ca="1">-SUM(T67:T68)*D4</f>
        <v>-445764281.43622988</v>
      </c>
      <c r="W67" s="136"/>
      <c r="Y67" s="133"/>
    </row>
    <row r="68" spans="2:25" ht="17.399999999999999" customHeight="1" x14ac:dyDescent="0.3">
      <c r="B68" s="48">
        <v>21</v>
      </c>
      <c r="C68" s="2">
        <f t="shared" ca="1" si="10"/>
        <v>985615.633703492</v>
      </c>
      <c r="D68" s="3">
        <f t="shared" ca="1" si="5"/>
        <v>828564.77455462958</v>
      </c>
      <c r="E68" s="3">
        <f t="shared" ca="1" si="6"/>
        <v>157050.85914886242</v>
      </c>
      <c r="F68" s="3">
        <f t="shared" ca="1" si="7"/>
        <v>152808753.67401353</v>
      </c>
      <c r="G68" s="52">
        <v>45725</v>
      </c>
      <c r="H68" s="3">
        <f t="shared" ca="1" si="8"/>
        <v>4142.8238727731477</v>
      </c>
      <c r="I68" s="53">
        <f t="shared" ca="1" si="9"/>
        <v>68528.680430856752</v>
      </c>
      <c r="J68" s="55">
        <f t="shared" ca="1" si="11"/>
        <v>1058287.1380071219</v>
      </c>
      <c r="K68" s="20"/>
      <c r="L68" s="20"/>
      <c r="M68" s="20"/>
      <c r="O68" s="19">
        <f t="shared" si="12"/>
        <v>28</v>
      </c>
      <c r="S68" s="11" t="s">
        <v>71</v>
      </c>
      <c r="T68" s="23">
        <f>+H29-T59</f>
        <v>7200000</v>
      </c>
      <c r="U68" s="138"/>
      <c r="V68" s="133"/>
      <c r="W68" s="136"/>
      <c r="Y68" s="133"/>
    </row>
    <row r="69" spans="2:25" ht="17.399999999999999" customHeight="1" x14ac:dyDescent="0.3">
      <c r="B69" s="48">
        <v>22</v>
      </c>
      <c r="C69" s="2">
        <f t="shared" ca="1" si="10"/>
        <v>985615.633703492</v>
      </c>
      <c r="D69" s="3">
        <f t="shared" ca="1" si="5"/>
        <v>827714.0824009066</v>
      </c>
      <c r="E69" s="3">
        <f t="shared" ca="1" si="6"/>
        <v>157901.5513025854</v>
      </c>
      <c r="F69" s="3">
        <f t="shared" ca="1" si="7"/>
        <v>152650852.12271094</v>
      </c>
      <c r="G69" s="52">
        <v>45756</v>
      </c>
      <c r="H69" s="3">
        <f t="shared" ca="1" si="8"/>
        <v>4138.570412004533</v>
      </c>
      <c r="I69" s="53">
        <f t="shared" ca="1" si="9"/>
        <v>75793.141822310718</v>
      </c>
      <c r="J69" s="55">
        <f t="shared" ca="1" si="11"/>
        <v>1065547.3459378071</v>
      </c>
      <c r="K69" s="20"/>
      <c r="L69" s="20"/>
      <c r="M69" s="20"/>
      <c r="O69" s="19">
        <f t="shared" si="12"/>
        <v>31</v>
      </c>
      <c r="W69" s="133"/>
    </row>
    <row r="70" spans="2:25" ht="17.399999999999999" customHeight="1" x14ac:dyDescent="0.3">
      <c r="B70" s="48">
        <v>23</v>
      </c>
      <c r="C70" s="2">
        <f t="shared" ca="1" si="10"/>
        <v>985615.633703492</v>
      </c>
      <c r="D70" s="3">
        <f t="shared" ca="1" si="5"/>
        <v>826858.78233135096</v>
      </c>
      <c r="E70" s="3">
        <f t="shared" ca="1" si="6"/>
        <v>158756.85137214104</v>
      </c>
      <c r="F70" s="3">
        <f t="shared" ca="1" si="7"/>
        <v>152492095.27133879</v>
      </c>
      <c r="G70" s="52">
        <v>45786</v>
      </c>
      <c r="H70" s="3">
        <f t="shared" ca="1" si="8"/>
        <v>4134.293911656755</v>
      </c>
      <c r="I70" s="53">
        <f t="shared" ca="1" si="9"/>
        <v>73272.40901890125</v>
      </c>
      <c r="J70" s="55">
        <f t="shared" ca="1" si="11"/>
        <v>1063022.3366340499</v>
      </c>
      <c r="K70" s="20"/>
      <c r="L70" s="20"/>
      <c r="M70" s="20"/>
      <c r="O70" s="19">
        <f t="shared" si="12"/>
        <v>30</v>
      </c>
    </row>
    <row r="71" spans="2:25" ht="17.399999999999999" customHeight="1" x14ac:dyDescent="0.3">
      <c r="B71" s="48">
        <v>24</v>
      </c>
      <c r="C71" s="2">
        <f t="shared" ca="1" si="10"/>
        <v>985615.633703492</v>
      </c>
      <c r="D71" s="3">
        <f t="shared" ca="1" si="5"/>
        <v>825998.84938641847</v>
      </c>
      <c r="E71" s="3">
        <f t="shared" ca="1" si="6"/>
        <v>159616.78431707353</v>
      </c>
      <c r="F71" s="3">
        <f t="shared" ca="1" si="7"/>
        <v>152332478.48702171</v>
      </c>
      <c r="G71" s="52">
        <v>45817</v>
      </c>
      <c r="H71" s="3">
        <f t="shared" ca="1" si="8"/>
        <v>4129.9942469320922</v>
      </c>
      <c r="I71" s="53">
        <f t="shared" ca="1" si="9"/>
        <v>75636.079254584038</v>
      </c>
      <c r="J71" s="55">
        <f t="shared" ca="1" si="11"/>
        <v>1065381.7072050082</v>
      </c>
      <c r="K71" s="20"/>
      <c r="L71" s="20"/>
      <c r="M71" s="20"/>
      <c r="O71" s="19">
        <f t="shared" si="12"/>
        <v>31</v>
      </c>
    </row>
    <row r="72" spans="2:25" ht="17.399999999999999" customHeight="1" x14ac:dyDescent="0.3">
      <c r="B72" s="48">
        <v>25</v>
      </c>
      <c r="C72" s="2">
        <f t="shared" ca="1" si="10"/>
        <v>985615.633703492</v>
      </c>
      <c r="D72" s="3">
        <f t="shared" ca="1" si="5"/>
        <v>825134.25847136765</v>
      </c>
      <c r="E72" s="3">
        <f t="shared" ca="1" si="6"/>
        <v>160481.37523212435</v>
      </c>
      <c r="F72" s="3">
        <f t="shared" ca="1" si="7"/>
        <v>152171997.11178958</v>
      </c>
      <c r="G72" s="52">
        <v>45847</v>
      </c>
      <c r="H72" s="3">
        <f t="shared" ca="1" si="8"/>
        <v>4125.6712923568384</v>
      </c>
      <c r="I72" s="53">
        <f t="shared" ca="1" si="9"/>
        <v>73119.589673770417</v>
      </c>
      <c r="J72" s="55">
        <f t="shared" ca="1" si="11"/>
        <v>1062860.8946696192</v>
      </c>
      <c r="K72" s="20"/>
      <c r="L72" s="20"/>
      <c r="M72" s="20"/>
      <c r="O72" s="19">
        <f t="shared" si="12"/>
        <v>30</v>
      </c>
    </row>
    <row r="73" spans="2:25" ht="17.399999999999999" customHeight="1" x14ac:dyDescent="0.3">
      <c r="B73" s="48">
        <v>26</v>
      </c>
      <c r="C73" s="2">
        <f t="shared" ca="1" si="10"/>
        <v>985615.633703492</v>
      </c>
      <c r="D73" s="3">
        <f t="shared" ca="1" si="5"/>
        <v>824264.98435552698</v>
      </c>
      <c r="E73" s="3">
        <f t="shared" ca="1" si="6"/>
        <v>161350.64934796502</v>
      </c>
      <c r="F73" s="3">
        <f t="shared" ca="1" si="7"/>
        <v>152010646.46244162</v>
      </c>
      <c r="G73" s="52">
        <v>45878</v>
      </c>
      <c r="H73" s="3">
        <f t="shared" ca="1" si="8"/>
        <v>4121.3249217776347</v>
      </c>
      <c r="I73" s="53">
        <f t="shared" ca="1" si="9"/>
        <v>75477.310567447625</v>
      </c>
      <c r="J73" s="55">
        <f t="shared" ca="1" si="11"/>
        <v>1065214.2691927173</v>
      </c>
      <c r="K73" s="20"/>
      <c r="L73" s="20"/>
      <c r="M73" s="20"/>
      <c r="O73" s="19">
        <f t="shared" si="12"/>
        <v>31</v>
      </c>
    </row>
    <row r="74" spans="2:25" ht="17.399999999999999" customHeight="1" x14ac:dyDescent="0.3">
      <c r="B74" s="48">
        <v>27</v>
      </c>
      <c r="C74" s="2">
        <f t="shared" ca="1" si="10"/>
        <v>985615.633703492</v>
      </c>
      <c r="D74" s="3">
        <f t="shared" ca="1" si="5"/>
        <v>823391.00167155883</v>
      </c>
      <c r="E74" s="3">
        <f t="shared" ca="1" si="6"/>
        <v>162224.63203193317</v>
      </c>
      <c r="F74" s="3">
        <f t="shared" ca="1" si="7"/>
        <v>151848421.83040968</v>
      </c>
      <c r="G74" s="52">
        <v>45909</v>
      </c>
      <c r="H74" s="3">
        <f t="shared" ca="1" si="8"/>
        <v>4116.9550083577942</v>
      </c>
      <c r="I74" s="53">
        <f t="shared" ca="1" si="9"/>
        <v>75397.280645371051</v>
      </c>
      <c r="J74" s="55">
        <f t="shared" ca="1" si="11"/>
        <v>1065129.8693572208</v>
      </c>
      <c r="K74" s="20"/>
      <c r="L74" s="20"/>
      <c r="M74" s="20"/>
      <c r="O74" s="19">
        <f t="shared" si="12"/>
        <v>31</v>
      </c>
    </row>
    <row r="75" spans="2:25" ht="17.399999999999999" customHeight="1" x14ac:dyDescent="0.3">
      <c r="B75" s="48">
        <v>28</v>
      </c>
      <c r="C75" s="2">
        <f t="shared" ca="1" si="10"/>
        <v>985615.633703492</v>
      </c>
      <c r="D75" s="3">
        <f t="shared" ca="1" si="5"/>
        <v>822512.28491471906</v>
      </c>
      <c r="E75" s="3">
        <f t="shared" ca="1" si="6"/>
        <v>163103.34878877294</v>
      </c>
      <c r="F75" s="3">
        <f t="shared" ca="1" si="7"/>
        <v>151685318.48162091</v>
      </c>
      <c r="G75" s="52">
        <v>45939</v>
      </c>
      <c r="H75" s="3">
        <f t="shared" ca="1" si="8"/>
        <v>4112.5614245735951</v>
      </c>
      <c r="I75" s="53">
        <f t="shared" ca="1" si="9"/>
        <v>72887.242478596643</v>
      </c>
      <c r="J75" s="55">
        <f t="shared" ca="1" si="11"/>
        <v>1062615.4376066623</v>
      </c>
      <c r="K75" s="20"/>
      <c r="L75" s="20"/>
      <c r="M75" s="20"/>
      <c r="O75" s="19">
        <f t="shared" si="12"/>
        <v>30</v>
      </c>
    </row>
    <row r="76" spans="2:25" ht="17.399999999999999" customHeight="1" x14ac:dyDescent="0.3">
      <c r="B76" s="48">
        <v>29</v>
      </c>
      <c r="C76" s="2">
        <f t="shared" ca="1" si="10"/>
        <v>985615.633703492</v>
      </c>
      <c r="D76" s="3">
        <f t="shared" ca="1" si="5"/>
        <v>821628.80844211322</v>
      </c>
      <c r="E76" s="3">
        <f t="shared" ca="1" si="6"/>
        <v>163986.82526137878</v>
      </c>
      <c r="F76" s="3">
        <f t="shared" ca="1" si="7"/>
        <v>151521331.65635952</v>
      </c>
      <c r="G76" s="52">
        <v>45970</v>
      </c>
      <c r="H76" s="3">
        <f t="shared" ca="1" si="8"/>
        <v>4108.1440422105661</v>
      </c>
      <c r="I76" s="53">
        <f t="shared" ca="1" si="9"/>
        <v>75235.917966883964</v>
      </c>
      <c r="J76" s="55">
        <f t="shared" ca="1" si="11"/>
        <v>1064959.6957125864</v>
      </c>
      <c r="K76" s="20"/>
      <c r="L76" s="20"/>
      <c r="M76" s="20"/>
      <c r="O76" s="19">
        <f t="shared" si="12"/>
        <v>31</v>
      </c>
    </row>
    <row r="77" spans="2:25" ht="17.399999999999999" customHeight="1" x14ac:dyDescent="0.3">
      <c r="B77" s="48">
        <v>30</v>
      </c>
      <c r="C77" s="2">
        <f t="shared" ca="1" si="10"/>
        <v>985615.633703492</v>
      </c>
      <c r="D77" s="3">
        <f t="shared" ca="1" si="5"/>
        <v>820740.54647194745</v>
      </c>
      <c r="E77" s="3">
        <f t="shared" ca="1" si="6"/>
        <v>164875.08723154454</v>
      </c>
      <c r="F77" s="3">
        <f t="shared" ca="1" si="7"/>
        <v>151356456.56912798</v>
      </c>
      <c r="G77" s="52">
        <v>46000</v>
      </c>
      <c r="H77" s="3">
        <f t="shared" ca="1" si="8"/>
        <v>4103.7027323597376</v>
      </c>
      <c r="I77" s="53">
        <f t="shared" ca="1" si="9"/>
        <v>72730.239195052563</v>
      </c>
      <c r="J77" s="55">
        <f t="shared" ca="1" si="11"/>
        <v>1062449.5756309044</v>
      </c>
      <c r="K77" s="20"/>
      <c r="L77" s="20"/>
      <c r="M77" s="20"/>
      <c r="O77" s="19">
        <f t="shared" si="12"/>
        <v>30</v>
      </c>
    </row>
    <row r="78" spans="2:25" ht="17.399999999999999" customHeight="1" x14ac:dyDescent="0.3">
      <c r="B78" s="48">
        <v>31</v>
      </c>
      <c r="C78" s="2">
        <f t="shared" ca="1" si="10"/>
        <v>985615.633703492</v>
      </c>
      <c r="D78" s="3">
        <f t="shared" ca="1" si="5"/>
        <v>819847.47308277653</v>
      </c>
      <c r="E78" s="3">
        <f t="shared" ca="1" si="6"/>
        <v>165768.16062071547</v>
      </c>
      <c r="F78" s="3">
        <f t="shared" ca="1" si="7"/>
        <v>151190688.40850726</v>
      </c>
      <c r="G78" s="52">
        <v>46031</v>
      </c>
      <c r="H78" s="3">
        <f t="shared" ca="1" si="8"/>
        <v>4099.2373654138828</v>
      </c>
      <c r="I78" s="53">
        <f t="shared" ca="1" si="9"/>
        <v>75072.802458287479</v>
      </c>
      <c r="J78" s="55">
        <f t="shared" ca="1" si="11"/>
        <v>1064787.6735271935</v>
      </c>
      <c r="K78" s="20"/>
      <c r="L78" s="20"/>
      <c r="M78" s="20"/>
      <c r="O78" s="19">
        <f t="shared" si="12"/>
        <v>31</v>
      </c>
    </row>
    <row r="79" spans="2:25" ht="17.399999999999999" customHeight="1" x14ac:dyDescent="0.3">
      <c r="B79" s="48">
        <v>32</v>
      </c>
      <c r="C79" s="2">
        <f t="shared" ca="1" si="10"/>
        <v>985615.633703492</v>
      </c>
      <c r="D79" s="3">
        <f t="shared" ca="1" si="5"/>
        <v>818949.56221274764</v>
      </c>
      <c r="E79" s="3">
        <f t="shared" ca="1" si="6"/>
        <v>166666.07149074436</v>
      </c>
      <c r="F79" s="3">
        <f t="shared" ca="1" si="7"/>
        <v>151024022.33701652</v>
      </c>
      <c r="G79" s="52">
        <v>46062</v>
      </c>
      <c r="H79" s="3">
        <f t="shared" ca="1" si="8"/>
        <v>4094.747811063738</v>
      </c>
      <c r="I79" s="53">
        <f t="shared" ca="1" si="9"/>
        <v>74990.581450619589</v>
      </c>
      <c r="J79" s="55">
        <f t="shared" ca="1" si="11"/>
        <v>1064700.9629651753</v>
      </c>
      <c r="K79" s="20"/>
      <c r="L79" s="20"/>
      <c r="M79" s="20"/>
      <c r="O79" s="19">
        <f t="shared" si="12"/>
        <v>31</v>
      </c>
    </row>
    <row r="80" spans="2:25" ht="17.399999999999999" customHeight="1" x14ac:dyDescent="0.3">
      <c r="B80" s="48">
        <v>33</v>
      </c>
      <c r="C80" s="2">
        <f t="shared" ca="1" si="10"/>
        <v>985615.633703492</v>
      </c>
      <c r="D80" s="3">
        <f t="shared" ca="1" si="5"/>
        <v>818046.78765883949</v>
      </c>
      <c r="E80" s="3">
        <f t="shared" ca="1" si="6"/>
        <v>167568.84604465251</v>
      </c>
      <c r="F80" s="3">
        <f t="shared" ca="1" si="7"/>
        <v>150856453.49097186</v>
      </c>
      <c r="G80" s="52">
        <v>46090</v>
      </c>
      <c r="H80" s="3">
        <f t="shared" ca="1" si="8"/>
        <v>4090.2339382941973</v>
      </c>
      <c r="I80" s="53">
        <f t="shared" ca="1" si="9"/>
        <v>67658.762006983394</v>
      </c>
      <c r="J80" s="55">
        <f t="shared" ca="1" si="11"/>
        <v>1057364.6296487697</v>
      </c>
      <c r="K80" s="20"/>
      <c r="L80" s="20"/>
      <c r="M80" s="20"/>
      <c r="O80" s="19">
        <f t="shared" si="12"/>
        <v>28</v>
      </c>
    </row>
    <row r="81" spans="2:15" ht="17.399999999999999" customHeight="1" x14ac:dyDescent="0.3">
      <c r="B81" s="48">
        <v>34</v>
      </c>
      <c r="C81" s="2">
        <f t="shared" ca="1" si="10"/>
        <v>985615.633703492</v>
      </c>
      <c r="D81" s="3">
        <f t="shared" ca="1" si="5"/>
        <v>817139.12307609757</v>
      </c>
      <c r="E81" s="3">
        <f t="shared" ca="1" si="6"/>
        <v>168476.51062739443</v>
      </c>
      <c r="F81" s="3">
        <f t="shared" ca="1" si="7"/>
        <v>150687976.98034447</v>
      </c>
      <c r="G81" s="52">
        <v>46121</v>
      </c>
      <c r="H81" s="3">
        <f t="shared" ca="1" si="8"/>
        <v>4085.6956153804877</v>
      </c>
      <c r="I81" s="53">
        <f t="shared" ca="1" si="9"/>
        <v>74824.800931522041</v>
      </c>
      <c r="J81" s="55">
        <f t="shared" ca="1" si="11"/>
        <v>1064526.1302503946</v>
      </c>
      <c r="K81" s="20"/>
      <c r="L81" s="20"/>
      <c r="M81" s="20"/>
      <c r="O81" s="19">
        <f t="shared" si="12"/>
        <v>31</v>
      </c>
    </row>
    <row r="82" spans="2:15" ht="17.399999999999999" customHeight="1" x14ac:dyDescent="0.3">
      <c r="B82" s="48">
        <v>35</v>
      </c>
      <c r="C82" s="2">
        <f t="shared" ca="1" si="10"/>
        <v>985615.633703492</v>
      </c>
      <c r="D82" s="3">
        <f t="shared" ca="1" si="5"/>
        <v>816226.54197686596</v>
      </c>
      <c r="E82" s="3">
        <f t="shared" ca="1" si="6"/>
        <v>169389.09172662604</v>
      </c>
      <c r="F82" s="3">
        <f t="shared" ca="1" si="7"/>
        <v>150518587.88861784</v>
      </c>
      <c r="G82" s="52">
        <v>46151</v>
      </c>
      <c r="H82" s="3">
        <f t="shared" ca="1" si="8"/>
        <v>4081.1327098843299</v>
      </c>
      <c r="I82" s="53">
        <f t="shared" ca="1" si="9"/>
        <v>72330.228950565346</v>
      </c>
      <c r="J82" s="55">
        <f t="shared" ca="1" si="11"/>
        <v>1062026.9953639416</v>
      </c>
      <c r="K82" s="20"/>
      <c r="L82" s="20"/>
      <c r="M82" s="20"/>
      <c r="O82" s="19">
        <f t="shared" si="12"/>
        <v>30</v>
      </c>
    </row>
    <row r="83" spans="2:15" ht="17.399999999999999" customHeight="1" x14ac:dyDescent="0.3">
      <c r="B83" s="48">
        <v>36</v>
      </c>
      <c r="C83" s="2">
        <f t="shared" ca="1" si="10"/>
        <v>985615.633703492</v>
      </c>
      <c r="D83" s="3">
        <f t="shared" ca="1" si="5"/>
        <v>815309.01773001335</v>
      </c>
      <c r="E83" s="3">
        <f t="shared" ca="1" si="6"/>
        <v>170306.61597347865</v>
      </c>
      <c r="F83" s="3">
        <f t="shared" ca="1" si="7"/>
        <v>150348281.27264437</v>
      </c>
      <c r="G83" s="52">
        <v>46182</v>
      </c>
      <c r="H83" s="3">
        <f t="shared" ca="1" si="8"/>
        <v>4076.5450886500666</v>
      </c>
      <c r="I83" s="53">
        <f t="shared" ca="1" si="9"/>
        <v>74657.219592754453</v>
      </c>
      <c r="J83" s="55">
        <f t="shared" ca="1" si="11"/>
        <v>1064349.3983848966</v>
      </c>
      <c r="K83" s="20"/>
      <c r="L83" s="20"/>
      <c r="M83" s="20"/>
      <c r="O83" s="19">
        <f t="shared" si="12"/>
        <v>31</v>
      </c>
    </row>
    <row r="84" spans="2:15" ht="17.399999999999999" customHeight="1" x14ac:dyDescent="0.3">
      <c r="B84" s="48">
        <v>37</v>
      </c>
      <c r="C84" s="2">
        <f t="shared" ca="1" si="10"/>
        <v>985615.633703492</v>
      </c>
      <c r="D84" s="3">
        <f t="shared" ca="1" si="5"/>
        <v>814386.52356015705</v>
      </c>
      <c r="E84" s="3">
        <f t="shared" ca="1" si="6"/>
        <v>171229.11014333495</v>
      </c>
      <c r="F84" s="3">
        <f t="shared" ca="1" si="7"/>
        <v>150177052.16250104</v>
      </c>
      <c r="G84" s="52">
        <v>46212</v>
      </c>
      <c r="H84" s="3">
        <f t="shared" ca="1" si="8"/>
        <v>4071.932617800785</v>
      </c>
      <c r="I84" s="53">
        <f t="shared" ca="1" si="9"/>
        <v>72167.175010869294</v>
      </c>
      <c r="J84" s="55">
        <f t="shared" ca="1" si="11"/>
        <v>1061854.7413321622</v>
      </c>
      <c r="K84" s="20"/>
      <c r="L84" s="20"/>
      <c r="M84" s="20"/>
      <c r="O84" s="19">
        <f t="shared" si="12"/>
        <v>30</v>
      </c>
    </row>
    <row r="85" spans="2:15" ht="17.399999999999999" customHeight="1" x14ac:dyDescent="0.3">
      <c r="B85" s="48">
        <v>38</v>
      </c>
      <c r="C85" s="2">
        <f t="shared" ca="1" si="10"/>
        <v>985615.633703492</v>
      </c>
      <c r="D85" s="3">
        <f t="shared" ca="1" si="5"/>
        <v>813459.03254688065</v>
      </c>
      <c r="E85" s="3">
        <f t="shared" ca="1" si="6"/>
        <v>172156.60115661134</v>
      </c>
      <c r="F85" s="3">
        <f t="shared" ca="1" si="7"/>
        <v>150004895.56134441</v>
      </c>
      <c r="G85" s="52">
        <v>46243</v>
      </c>
      <c r="H85" s="3">
        <f t="shared" ca="1" si="8"/>
        <v>4067.2951627344032</v>
      </c>
      <c r="I85" s="53">
        <f t="shared" ca="1" si="9"/>
        <v>74487.817872600514</v>
      </c>
      <c r="J85" s="55">
        <f t="shared" ca="1" si="11"/>
        <v>1064170.7467388269</v>
      </c>
      <c r="K85" s="20"/>
      <c r="L85" s="20"/>
      <c r="M85" s="20"/>
      <c r="O85" s="19">
        <f t="shared" si="12"/>
        <v>31</v>
      </c>
    </row>
    <row r="86" spans="2:15" ht="17.399999999999999" customHeight="1" x14ac:dyDescent="0.3">
      <c r="B86" s="48">
        <v>39</v>
      </c>
      <c r="C86" s="2">
        <f t="shared" ca="1" si="10"/>
        <v>985615.633703492</v>
      </c>
      <c r="D86" s="3">
        <f t="shared" ca="1" si="5"/>
        <v>812526.51762394898</v>
      </c>
      <c r="E86" s="3">
        <f t="shared" ca="1" si="6"/>
        <v>173089.11607954302</v>
      </c>
      <c r="F86" s="3">
        <f t="shared" ca="1" si="7"/>
        <v>149831806.44526488</v>
      </c>
      <c r="G86" s="52">
        <v>46274</v>
      </c>
      <c r="H86" s="3">
        <f t="shared" ca="1" si="8"/>
        <v>4062.6325881197449</v>
      </c>
      <c r="I86" s="53">
        <f t="shared" ca="1" si="9"/>
        <v>74402.428198426816</v>
      </c>
      <c r="J86" s="55">
        <f t="shared" ca="1" si="11"/>
        <v>1064080.6944900386</v>
      </c>
      <c r="K86" s="20"/>
      <c r="L86" s="20"/>
      <c r="M86" s="20"/>
      <c r="O86" s="19">
        <f t="shared" si="12"/>
        <v>31</v>
      </c>
    </row>
    <row r="87" spans="2:15" ht="17.399999999999999" customHeight="1" x14ac:dyDescent="0.3">
      <c r="B87" s="48">
        <v>40</v>
      </c>
      <c r="C87" s="2">
        <f t="shared" ca="1" si="10"/>
        <v>985615.633703492</v>
      </c>
      <c r="D87" s="3">
        <f t="shared" ca="1" si="5"/>
        <v>811588.95157851814</v>
      </c>
      <c r="E87" s="3">
        <f t="shared" ca="1" si="6"/>
        <v>174026.68212497386</v>
      </c>
      <c r="F87" s="3">
        <f t="shared" ca="1" si="7"/>
        <v>149657779.7631399</v>
      </c>
      <c r="G87" s="52">
        <v>46304</v>
      </c>
      <c r="H87" s="3">
        <f t="shared" ca="1" si="8"/>
        <v>4057.9447578925906</v>
      </c>
      <c r="I87" s="53">
        <f t="shared" ca="1" si="9"/>
        <v>71919.267093727132</v>
      </c>
      <c r="J87" s="55">
        <f t="shared" ca="1" si="11"/>
        <v>1061592.8455551118</v>
      </c>
      <c r="K87" s="20"/>
      <c r="L87" s="20"/>
      <c r="M87" s="20"/>
      <c r="O87" s="19">
        <f t="shared" si="12"/>
        <v>30</v>
      </c>
    </row>
    <row r="88" spans="2:15" ht="17.399999999999999" customHeight="1" x14ac:dyDescent="0.3">
      <c r="B88" s="48">
        <v>41</v>
      </c>
      <c r="C88" s="2">
        <f t="shared" ca="1" si="10"/>
        <v>985615.633703492</v>
      </c>
      <c r="D88" s="3">
        <f t="shared" ca="1" si="5"/>
        <v>810646.30705034116</v>
      </c>
      <c r="E88" s="3">
        <f t="shared" ca="1" si="6"/>
        <v>174969.32665315084</v>
      </c>
      <c r="F88" s="3">
        <f t="shared" ca="1" si="7"/>
        <v>149482810.43648675</v>
      </c>
      <c r="G88" s="52">
        <v>46335</v>
      </c>
      <c r="H88" s="3">
        <f t="shared" ca="1" si="8"/>
        <v>4053.2315352517057</v>
      </c>
      <c r="I88" s="53">
        <f t="shared" ca="1" si="9"/>
        <v>74230.258762517391</v>
      </c>
      <c r="J88" s="55">
        <f t="shared" ca="1" si="11"/>
        <v>1063899.1240012611</v>
      </c>
      <c r="K88" s="20"/>
      <c r="L88" s="20"/>
      <c r="M88" s="20"/>
      <c r="O88" s="19">
        <f t="shared" si="12"/>
        <v>31</v>
      </c>
    </row>
    <row r="89" spans="2:15" ht="17.399999999999999" customHeight="1" x14ac:dyDescent="0.3">
      <c r="B89" s="48">
        <v>42</v>
      </c>
      <c r="C89" s="2">
        <f t="shared" ca="1" si="10"/>
        <v>985615.633703492</v>
      </c>
      <c r="D89" s="3">
        <f t="shared" ca="1" si="5"/>
        <v>809698.55653096992</v>
      </c>
      <c r="E89" s="3">
        <f t="shared" ca="1" si="6"/>
        <v>175917.07717252208</v>
      </c>
      <c r="F89" s="3">
        <f t="shared" ca="1" si="7"/>
        <v>149306893.35931423</v>
      </c>
      <c r="G89" s="52">
        <v>46365</v>
      </c>
      <c r="H89" s="3">
        <f t="shared" ca="1" si="8"/>
        <v>4048.4927826548496</v>
      </c>
      <c r="I89" s="53">
        <f t="shared" ca="1" si="9"/>
        <v>71751.749009513631</v>
      </c>
      <c r="J89" s="55">
        <f t="shared" ca="1" si="11"/>
        <v>1061415.8754956604</v>
      </c>
      <c r="K89" s="20"/>
      <c r="L89" s="20"/>
      <c r="M89" s="20"/>
      <c r="O89" s="19">
        <f t="shared" si="12"/>
        <v>30</v>
      </c>
    </row>
    <row r="90" spans="2:15" ht="17.399999999999999" customHeight="1" x14ac:dyDescent="0.3">
      <c r="B90" s="48">
        <v>43</v>
      </c>
      <c r="C90" s="2">
        <f t="shared" ca="1" si="10"/>
        <v>985615.633703492</v>
      </c>
      <c r="D90" s="3">
        <f t="shared" ca="1" si="5"/>
        <v>808745.67236295214</v>
      </c>
      <c r="E90" s="3">
        <f t="shared" ca="1" si="6"/>
        <v>176869.96134053986</v>
      </c>
      <c r="F90" s="3">
        <f t="shared" ca="1" si="7"/>
        <v>149130023.39797369</v>
      </c>
      <c r="G90" s="52">
        <v>46396</v>
      </c>
      <c r="H90" s="3">
        <f t="shared" ca="1" si="8"/>
        <v>4043.7283618147608</v>
      </c>
      <c r="I90" s="53">
        <f t="shared" ca="1" si="9"/>
        <v>74056.219106219854</v>
      </c>
      <c r="J90" s="55">
        <f t="shared" ca="1" si="11"/>
        <v>1063715.5811715266</v>
      </c>
      <c r="K90" s="20"/>
      <c r="L90" s="20"/>
      <c r="M90" s="20"/>
      <c r="O90" s="19">
        <f t="shared" si="12"/>
        <v>31</v>
      </c>
    </row>
    <row r="91" spans="2:15" ht="17.399999999999999" customHeight="1" x14ac:dyDescent="0.3">
      <c r="B91" s="48">
        <v>44</v>
      </c>
      <c r="C91" s="2">
        <f t="shared" ca="1" si="10"/>
        <v>985615.633703492</v>
      </c>
      <c r="D91" s="3">
        <f t="shared" ca="1" si="5"/>
        <v>807787.62673902418</v>
      </c>
      <c r="E91" s="3">
        <f t="shared" ca="1" si="6"/>
        <v>177828.00696446782</v>
      </c>
      <c r="F91" s="3">
        <f t="shared" ca="1" si="7"/>
        <v>148952195.39100921</v>
      </c>
      <c r="G91" s="52">
        <v>46427</v>
      </c>
      <c r="H91" s="3">
        <f t="shared" ca="1" si="8"/>
        <v>4038.938133695121</v>
      </c>
      <c r="I91" s="53">
        <f t="shared" ca="1" si="9"/>
        <v>73968.491605394942</v>
      </c>
      <c r="J91" s="55">
        <f t="shared" ca="1" si="11"/>
        <v>1063623.063442582</v>
      </c>
      <c r="K91" s="20"/>
      <c r="L91" s="20"/>
      <c r="M91" s="20"/>
      <c r="O91" s="19">
        <f t="shared" si="12"/>
        <v>31</v>
      </c>
    </row>
    <row r="92" spans="2:15" ht="17.399999999999999" customHeight="1" x14ac:dyDescent="0.3">
      <c r="B92" s="48">
        <v>45</v>
      </c>
      <c r="C92" s="2">
        <f t="shared" ca="1" si="10"/>
        <v>985615.633703492</v>
      </c>
      <c r="D92" s="3">
        <f t="shared" ca="1" si="5"/>
        <v>806824.39170129993</v>
      </c>
      <c r="E92" s="3">
        <f t="shared" ca="1" si="6"/>
        <v>178791.24200219207</v>
      </c>
      <c r="F92" s="3">
        <f t="shared" ca="1" si="7"/>
        <v>148773404.14900702</v>
      </c>
      <c r="G92" s="52">
        <v>46455</v>
      </c>
      <c r="H92" s="3">
        <f t="shared" ca="1" si="8"/>
        <v>4034.1219585064996</v>
      </c>
      <c r="I92" s="53">
        <f t="shared" ca="1" si="9"/>
        <v>66730.583535172133</v>
      </c>
      <c r="J92" s="55">
        <f t="shared" ca="1" si="11"/>
        <v>1056380.3391971707</v>
      </c>
      <c r="K92" s="20"/>
      <c r="L92" s="20"/>
      <c r="M92" s="20"/>
      <c r="O92" s="19">
        <f t="shared" si="12"/>
        <v>28</v>
      </c>
    </row>
    <row r="93" spans="2:15" ht="17.399999999999999" customHeight="1" x14ac:dyDescent="0.3">
      <c r="B93" s="48">
        <v>46</v>
      </c>
      <c r="C93" s="2">
        <f t="shared" ca="1" si="10"/>
        <v>985615.633703492</v>
      </c>
      <c r="D93" s="3">
        <f t="shared" ca="1" si="5"/>
        <v>805855.93914045475</v>
      </c>
      <c r="E93" s="3">
        <f t="shared" ca="1" si="6"/>
        <v>179759.69456303725</v>
      </c>
      <c r="F93" s="3">
        <f t="shared" ca="1" si="7"/>
        <v>148593644.45444399</v>
      </c>
      <c r="G93" s="52">
        <v>46486</v>
      </c>
      <c r="H93" s="3">
        <f t="shared" ca="1" si="8"/>
        <v>4029.2796957022738</v>
      </c>
      <c r="I93" s="53">
        <f t="shared" ca="1" si="9"/>
        <v>73791.608457907481</v>
      </c>
      <c r="J93" s="55">
        <f t="shared" ca="1" si="11"/>
        <v>1063436.5218571017</v>
      </c>
      <c r="K93" s="20"/>
      <c r="L93" s="20"/>
      <c r="M93" s="20"/>
      <c r="O93" s="19">
        <f t="shared" si="12"/>
        <v>31</v>
      </c>
    </row>
    <row r="94" spans="2:15" ht="17.399999999999999" customHeight="1" x14ac:dyDescent="0.3">
      <c r="B94" s="48">
        <v>47</v>
      </c>
      <c r="C94" s="2">
        <f t="shared" ca="1" si="10"/>
        <v>985615.633703492</v>
      </c>
      <c r="D94" s="3">
        <f t="shared" ca="1" si="5"/>
        <v>804882.240794905</v>
      </c>
      <c r="E94" s="3">
        <f t="shared" ca="1" si="6"/>
        <v>180733.392908587</v>
      </c>
      <c r="F94" s="3">
        <f t="shared" ca="1" si="7"/>
        <v>148412911.06153542</v>
      </c>
      <c r="G94" s="52">
        <v>46516</v>
      </c>
      <c r="H94" s="3">
        <f t="shared" ca="1" si="8"/>
        <v>4024.4112039745251</v>
      </c>
      <c r="I94" s="53">
        <f t="shared" ca="1" si="9"/>
        <v>71324.949338133112</v>
      </c>
      <c r="J94" s="55">
        <f t="shared" ca="1" si="11"/>
        <v>1060964.9942455997</v>
      </c>
      <c r="K94" s="20"/>
      <c r="L94" s="20"/>
      <c r="M94" s="20"/>
      <c r="O94" s="19">
        <f t="shared" si="12"/>
        <v>30</v>
      </c>
    </row>
    <row r="95" spans="2:15" ht="17.399999999999999" customHeight="1" x14ac:dyDescent="0.3">
      <c r="B95" s="48">
        <v>48</v>
      </c>
      <c r="C95" s="2">
        <f t="shared" ca="1" si="10"/>
        <v>985615.633703492</v>
      </c>
      <c r="D95" s="3">
        <f t="shared" ca="1" si="5"/>
        <v>803903.26824998355</v>
      </c>
      <c r="E95" s="3">
        <f t="shared" ca="1" si="6"/>
        <v>181712.36545350845</v>
      </c>
      <c r="F95" s="3">
        <f t="shared" ca="1" si="7"/>
        <v>148231198.69608191</v>
      </c>
      <c r="G95" s="52">
        <v>46547</v>
      </c>
      <c r="H95" s="3">
        <f t="shared" ca="1" si="8"/>
        <v>4019.5163412499178</v>
      </c>
      <c r="I95" s="53">
        <f t="shared" ca="1" si="9"/>
        <v>73612.803886521564</v>
      </c>
      <c r="J95" s="55">
        <f t="shared" ca="1" si="11"/>
        <v>1063247.9539312634</v>
      </c>
      <c r="K95" s="20"/>
      <c r="L95" s="20"/>
      <c r="M95" s="20"/>
      <c r="O95" s="19">
        <f t="shared" si="12"/>
        <v>31</v>
      </c>
    </row>
    <row r="96" spans="2:15" ht="17.399999999999999" customHeight="1" x14ac:dyDescent="0.3">
      <c r="B96" s="48">
        <v>49</v>
      </c>
      <c r="C96" s="2">
        <f t="shared" ca="1" si="10"/>
        <v>985615.633703492</v>
      </c>
      <c r="D96" s="3">
        <f t="shared" ca="1" si="5"/>
        <v>802918.99293711036</v>
      </c>
      <c r="E96" s="3">
        <f t="shared" ca="1" si="6"/>
        <v>182696.64076638164</v>
      </c>
      <c r="F96" s="3">
        <f t="shared" ca="1" si="7"/>
        <v>148048502.05531552</v>
      </c>
      <c r="G96" s="52">
        <v>46577</v>
      </c>
      <c r="H96" s="3">
        <f t="shared" ca="1" si="8"/>
        <v>4014.594964685552</v>
      </c>
      <c r="I96" s="53">
        <f t="shared" ca="1" si="9"/>
        <v>71150.975374119313</v>
      </c>
      <c r="J96" s="55">
        <f t="shared" ca="1" si="11"/>
        <v>1060781.2040422969</v>
      </c>
      <c r="K96" s="20"/>
      <c r="L96" s="20"/>
      <c r="M96" s="20"/>
      <c r="O96" s="19">
        <f t="shared" si="12"/>
        <v>30</v>
      </c>
    </row>
    <row r="97" spans="2:15" ht="17.399999999999999" customHeight="1" x14ac:dyDescent="0.3">
      <c r="B97" s="48">
        <v>50</v>
      </c>
      <c r="C97" s="2">
        <f t="shared" ca="1" si="10"/>
        <v>985615.633703492</v>
      </c>
      <c r="D97" s="3">
        <f t="shared" ca="1" si="5"/>
        <v>801929.38613295916</v>
      </c>
      <c r="E97" s="3">
        <f t="shared" ca="1" si="6"/>
        <v>183686.24757053284</v>
      </c>
      <c r="F97" s="3">
        <f t="shared" ca="1" si="7"/>
        <v>147864815.80774498</v>
      </c>
      <c r="G97" s="52">
        <v>46608</v>
      </c>
      <c r="H97" s="3">
        <f t="shared" ca="1" si="8"/>
        <v>4009.6469306647959</v>
      </c>
      <c r="I97" s="53">
        <f t="shared" ca="1" si="9"/>
        <v>73432.057019436499</v>
      </c>
      <c r="J97" s="55">
        <f t="shared" ca="1" si="11"/>
        <v>1063057.3376535932</v>
      </c>
      <c r="K97" s="20"/>
      <c r="L97" s="20"/>
      <c r="M97" s="20"/>
      <c r="O97" s="19">
        <f t="shared" si="12"/>
        <v>31</v>
      </c>
    </row>
    <row r="98" spans="2:15" ht="17.399999999999999" customHeight="1" x14ac:dyDescent="0.3">
      <c r="B98" s="48">
        <v>51</v>
      </c>
      <c r="C98" s="2">
        <f t="shared" ca="1" si="10"/>
        <v>985615.633703492</v>
      </c>
      <c r="D98" s="3">
        <f t="shared" ca="1" si="5"/>
        <v>800934.41895861865</v>
      </c>
      <c r="E98" s="3">
        <f t="shared" ca="1" si="6"/>
        <v>184681.21474487334</v>
      </c>
      <c r="F98" s="3">
        <f t="shared" ca="1" si="7"/>
        <v>147680134.59300011</v>
      </c>
      <c r="G98" s="52">
        <v>46639</v>
      </c>
      <c r="H98" s="3">
        <f t="shared" ca="1" si="8"/>
        <v>4004.6720947930935</v>
      </c>
      <c r="I98" s="53">
        <f t="shared" ca="1" si="9"/>
        <v>73340.948640641509</v>
      </c>
      <c r="J98" s="55">
        <f t="shared" ca="1" si="11"/>
        <v>1062961.2544389265</v>
      </c>
      <c r="K98" s="20"/>
      <c r="L98" s="20"/>
      <c r="M98" s="20"/>
      <c r="O98" s="19">
        <f t="shared" si="12"/>
        <v>31</v>
      </c>
    </row>
    <row r="99" spans="2:15" ht="17.399999999999999" customHeight="1" x14ac:dyDescent="0.3">
      <c r="B99" s="48">
        <v>52</v>
      </c>
      <c r="C99" s="2">
        <f t="shared" ca="1" si="10"/>
        <v>985615.633703492</v>
      </c>
      <c r="D99" s="3">
        <f t="shared" ca="1" si="5"/>
        <v>799934.06237875065</v>
      </c>
      <c r="E99" s="3">
        <f t="shared" ca="1" si="6"/>
        <v>185681.57132474135</v>
      </c>
      <c r="F99" s="3">
        <f t="shared" ca="1" si="7"/>
        <v>147494453.02167538</v>
      </c>
      <c r="G99" s="52">
        <v>46669</v>
      </c>
      <c r="H99" s="3">
        <f t="shared" ca="1" si="8"/>
        <v>3999.670311893753</v>
      </c>
      <c r="I99" s="53">
        <f t="shared" ca="1" si="9"/>
        <v>70886.464604640045</v>
      </c>
      <c r="J99" s="55">
        <f t="shared" ca="1" si="11"/>
        <v>1060501.7686200258</v>
      </c>
      <c r="K99" s="20"/>
      <c r="L99" s="20"/>
      <c r="M99" s="20"/>
      <c r="O99" s="19">
        <f t="shared" si="12"/>
        <v>30</v>
      </c>
    </row>
    <row r="100" spans="2:15" ht="17.399999999999999" customHeight="1" x14ac:dyDescent="0.3">
      <c r="B100" s="48">
        <v>53</v>
      </c>
      <c r="C100" s="2">
        <f t="shared" ca="1" si="10"/>
        <v>985615.633703492</v>
      </c>
      <c r="D100" s="3">
        <f t="shared" ca="1" si="5"/>
        <v>798928.2872007417</v>
      </c>
      <c r="E100" s="3">
        <f t="shared" ca="1" si="6"/>
        <v>186687.3465027503</v>
      </c>
      <c r="F100" s="3">
        <f t="shared" ca="1" si="7"/>
        <v>147307765.67517263</v>
      </c>
      <c r="G100" s="52">
        <v>46700</v>
      </c>
      <c r="H100" s="3">
        <f t="shared" ca="1" si="8"/>
        <v>3994.6414360037083</v>
      </c>
      <c r="I100" s="53">
        <f t="shared" ca="1" si="9"/>
        <v>73157.248698750991</v>
      </c>
      <c r="J100" s="55">
        <f t="shared" ca="1" si="11"/>
        <v>1062767.5238382467</v>
      </c>
      <c r="K100" s="20"/>
      <c r="L100" s="20"/>
      <c r="M100" s="20"/>
      <c r="O100" s="19">
        <f t="shared" si="12"/>
        <v>31</v>
      </c>
    </row>
    <row r="101" spans="2:15" ht="17.399999999999999" customHeight="1" x14ac:dyDescent="0.3">
      <c r="B101" s="48">
        <v>54</v>
      </c>
      <c r="C101" s="2">
        <f t="shared" ca="1" si="10"/>
        <v>985615.633703492</v>
      </c>
      <c r="D101" s="3">
        <f t="shared" ca="1" si="5"/>
        <v>797917.0640738518</v>
      </c>
      <c r="E101" s="3">
        <f t="shared" ca="1" si="6"/>
        <v>187698.5696296402</v>
      </c>
      <c r="F101" s="3">
        <f t="shared" ca="1" si="7"/>
        <v>147120067.10554299</v>
      </c>
      <c r="G101" s="52">
        <v>46730</v>
      </c>
      <c r="H101" s="3">
        <f t="shared" ca="1" si="8"/>
        <v>3989.5853203692591</v>
      </c>
      <c r="I101" s="53">
        <f t="shared" ca="1" si="9"/>
        <v>70707.72752408286</v>
      </c>
      <c r="J101" s="55">
        <f t="shared" ca="1" si="11"/>
        <v>1060312.9465479441</v>
      </c>
      <c r="K101" s="20"/>
      <c r="L101" s="20"/>
      <c r="M101" s="20"/>
      <c r="O101" s="19">
        <f t="shared" si="12"/>
        <v>30</v>
      </c>
    </row>
    <row r="102" spans="2:15" ht="17.399999999999999" customHeight="1" x14ac:dyDescent="0.3">
      <c r="B102" s="48">
        <v>55</v>
      </c>
      <c r="C102" s="2">
        <f t="shared" ca="1" si="10"/>
        <v>985615.633703492</v>
      </c>
      <c r="D102" s="3">
        <f t="shared" ca="1" si="5"/>
        <v>796900.36348835786</v>
      </c>
      <c r="E102" s="3">
        <f t="shared" ca="1" si="6"/>
        <v>188715.27021513414</v>
      </c>
      <c r="F102" s="3">
        <f t="shared" ca="1" si="7"/>
        <v>146931351.83532786</v>
      </c>
      <c r="G102" s="52">
        <v>46761</v>
      </c>
      <c r="H102" s="3">
        <f t="shared" ca="1" si="8"/>
        <v>3984.5018174417892</v>
      </c>
      <c r="I102" s="53">
        <f t="shared" ca="1" si="9"/>
        <v>72971.553284349313</v>
      </c>
      <c r="J102" s="55">
        <f t="shared" ca="1" si="11"/>
        <v>1062571.688805283</v>
      </c>
      <c r="K102" s="20"/>
      <c r="L102" s="20"/>
      <c r="M102" s="20"/>
      <c r="O102" s="19">
        <f t="shared" si="12"/>
        <v>31</v>
      </c>
    </row>
    <row r="103" spans="2:15" ht="17.399999999999999" customHeight="1" x14ac:dyDescent="0.3">
      <c r="B103" s="48">
        <v>56</v>
      </c>
      <c r="C103" s="2">
        <f t="shared" ca="1" si="10"/>
        <v>985615.633703492</v>
      </c>
      <c r="D103" s="3">
        <f t="shared" ca="1" si="5"/>
        <v>795878.15577469266</v>
      </c>
      <c r="E103" s="3">
        <f t="shared" ca="1" si="6"/>
        <v>189737.47792879934</v>
      </c>
      <c r="F103" s="3">
        <f t="shared" ca="1" si="7"/>
        <v>146741614.35739908</v>
      </c>
      <c r="G103" s="52">
        <v>46792</v>
      </c>
      <c r="H103" s="3">
        <f t="shared" ca="1" si="8"/>
        <v>3979.3907788734632</v>
      </c>
      <c r="I103" s="53">
        <f t="shared" ca="1" si="9"/>
        <v>72877.950510322611</v>
      </c>
      <c r="J103" s="55">
        <f t="shared" ca="1" si="11"/>
        <v>1062472.974992688</v>
      </c>
      <c r="K103" s="20"/>
      <c r="L103" s="20"/>
      <c r="M103" s="20"/>
      <c r="O103" s="19">
        <f t="shared" si="12"/>
        <v>31</v>
      </c>
    </row>
    <row r="104" spans="2:15" ht="17.399999999999999" customHeight="1" x14ac:dyDescent="0.3">
      <c r="B104" s="48">
        <v>57</v>
      </c>
      <c r="C104" s="2">
        <f t="shared" ca="1" si="10"/>
        <v>985615.633703492</v>
      </c>
      <c r="D104" s="3">
        <f t="shared" ca="1" si="5"/>
        <v>794850.41110257839</v>
      </c>
      <c r="E104" s="3">
        <f t="shared" ca="1" si="6"/>
        <v>190765.22260091361</v>
      </c>
      <c r="F104" s="3">
        <f t="shared" ca="1" si="7"/>
        <v>146550849.13479817</v>
      </c>
      <c r="G104" s="52">
        <v>46821</v>
      </c>
      <c r="H104" s="3">
        <f t="shared" ca="1" si="8"/>
        <v>3974.2520555128922</v>
      </c>
      <c r="I104" s="53">
        <f t="shared" ca="1" si="9"/>
        <v>68088.109061833165</v>
      </c>
      <c r="J104" s="55">
        <f t="shared" ca="1" si="11"/>
        <v>1057677.9948208381</v>
      </c>
      <c r="K104" s="20"/>
      <c r="L104" s="20"/>
      <c r="M104" s="20"/>
      <c r="O104" s="19">
        <f t="shared" si="12"/>
        <v>29</v>
      </c>
    </row>
    <row r="105" spans="2:15" ht="17.399999999999999" customHeight="1" x14ac:dyDescent="0.3">
      <c r="B105" s="48">
        <v>58</v>
      </c>
      <c r="C105" s="2">
        <f t="shared" ca="1" si="10"/>
        <v>985615.633703492</v>
      </c>
      <c r="D105" s="3">
        <f t="shared" ca="1" si="5"/>
        <v>793817.09948015679</v>
      </c>
      <c r="E105" s="3">
        <f t="shared" ca="1" si="6"/>
        <v>191798.53422333521</v>
      </c>
      <c r="F105" s="3">
        <f t="shared" ca="1" si="7"/>
        <v>146359050.60057482</v>
      </c>
      <c r="G105" s="52">
        <v>46852</v>
      </c>
      <c r="H105" s="3">
        <f t="shared" ca="1" si="8"/>
        <v>3969.0854974007839</v>
      </c>
      <c r="I105" s="53">
        <f t="shared" ca="1" si="9"/>
        <v>72689.221170859892</v>
      </c>
      <c r="J105" s="55">
        <f t="shared" ca="1" si="11"/>
        <v>1062273.9403717527</v>
      </c>
      <c r="K105" s="20"/>
      <c r="L105" s="20"/>
      <c r="M105" s="20"/>
      <c r="O105" s="19">
        <f t="shared" si="12"/>
        <v>31</v>
      </c>
    </row>
    <row r="106" spans="2:15" ht="17.399999999999999" customHeight="1" x14ac:dyDescent="0.3">
      <c r="B106" s="48">
        <v>59</v>
      </c>
      <c r="C106" s="2">
        <f t="shared" ca="1" si="10"/>
        <v>985615.633703492</v>
      </c>
      <c r="D106" s="3">
        <f t="shared" ca="1" si="5"/>
        <v>792778.19075311359</v>
      </c>
      <c r="E106" s="3">
        <f t="shared" ca="1" si="6"/>
        <v>192837.4429503784</v>
      </c>
      <c r="F106" s="3">
        <f t="shared" ca="1" si="7"/>
        <v>146166213.15762445</v>
      </c>
      <c r="G106" s="52">
        <v>46882</v>
      </c>
      <c r="H106" s="3">
        <f t="shared" ca="1" si="8"/>
        <v>3963.8909537655682</v>
      </c>
      <c r="I106" s="53">
        <f t="shared" ca="1" si="9"/>
        <v>70252.344288275912</v>
      </c>
      <c r="J106" s="55">
        <f t="shared" ca="1" si="11"/>
        <v>1059831.8689455334</v>
      </c>
      <c r="K106" s="20"/>
      <c r="L106" s="20"/>
      <c r="M106" s="20"/>
      <c r="O106" s="19">
        <f t="shared" si="12"/>
        <v>30</v>
      </c>
    </row>
    <row r="107" spans="2:15" ht="17.399999999999999" customHeight="1" x14ac:dyDescent="0.3">
      <c r="B107" s="48">
        <v>60</v>
      </c>
      <c r="C107" s="2">
        <f t="shared" ca="1" si="10"/>
        <v>985615.633703492</v>
      </c>
      <c r="D107" s="3">
        <f t="shared" ca="1" si="5"/>
        <v>791733.65460379911</v>
      </c>
      <c r="E107" s="3">
        <f t="shared" ca="1" si="6"/>
        <v>193881.97909969289</v>
      </c>
      <c r="F107" s="3">
        <f t="shared" ca="1" si="7"/>
        <v>145972331.17852476</v>
      </c>
      <c r="G107" s="52">
        <v>46913</v>
      </c>
      <c r="H107" s="3">
        <f t="shared" ca="1" si="8"/>
        <v>3958.6682730189955</v>
      </c>
      <c r="I107" s="53">
        <f t="shared" ca="1" si="9"/>
        <v>72498.441726181729</v>
      </c>
      <c r="J107" s="55">
        <f t="shared" ca="1" si="11"/>
        <v>1062072.7437026927</v>
      </c>
      <c r="K107" s="20"/>
      <c r="L107" s="20"/>
      <c r="M107" s="20"/>
      <c r="O107" s="19">
        <f t="shared" si="12"/>
        <v>31</v>
      </c>
    </row>
    <row r="108" spans="2:15" ht="17.399999999999999" customHeight="1" x14ac:dyDescent="0.3">
      <c r="B108" s="48">
        <v>61</v>
      </c>
      <c r="C108" s="2">
        <f t="shared" ca="1" si="10"/>
        <v>985615.633703492</v>
      </c>
      <c r="D108" s="3">
        <f t="shared" ca="1" si="5"/>
        <v>790683.46055034245</v>
      </c>
      <c r="E108" s="3">
        <f t="shared" ca="1" si="6"/>
        <v>194932.17315314955</v>
      </c>
      <c r="F108" s="3">
        <f t="shared" ca="1" si="7"/>
        <v>145777399.0053716</v>
      </c>
      <c r="G108" s="52">
        <v>46943</v>
      </c>
      <c r="H108" s="3">
        <f t="shared" ca="1" si="8"/>
        <v>3953.4173027517122</v>
      </c>
      <c r="I108" s="53">
        <f t="shared" ca="1" si="9"/>
        <v>70066.718965691893</v>
      </c>
      <c r="J108" s="55">
        <f t="shared" ca="1" si="11"/>
        <v>1059635.7699719355</v>
      </c>
      <c r="K108" s="20"/>
      <c r="L108" s="20"/>
      <c r="M108" s="20"/>
      <c r="O108" s="19">
        <f t="shared" si="12"/>
        <v>30</v>
      </c>
    </row>
    <row r="109" spans="2:15" ht="17.399999999999999" customHeight="1" x14ac:dyDescent="0.3">
      <c r="B109" s="48">
        <v>62</v>
      </c>
      <c r="C109" s="2">
        <f t="shared" ca="1" si="10"/>
        <v>985615.633703492</v>
      </c>
      <c r="D109" s="3">
        <f t="shared" ca="1" si="5"/>
        <v>789627.5779457629</v>
      </c>
      <c r="E109" s="3">
        <f t="shared" ca="1" si="6"/>
        <v>195988.0557577291</v>
      </c>
      <c r="F109" s="3">
        <f t="shared" ca="1" si="7"/>
        <v>145581410.94961387</v>
      </c>
      <c r="G109" s="52">
        <v>46974</v>
      </c>
      <c r="H109" s="3">
        <f t="shared" ca="1" si="8"/>
        <v>3948.1378897288146</v>
      </c>
      <c r="I109" s="53">
        <f t="shared" ca="1" si="9"/>
        <v>72305.589906664303</v>
      </c>
      <c r="J109" s="55">
        <f t="shared" ca="1" si="11"/>
        <v>1061869.3614998851</v>
      </c>
      <c r="K109" s="20"/>
      <c r="L109" s="20"/>
      <c r="M109" s="20"/>
      <c r="O109" s="19">
        <f t="shared" si="12"/>
        <v>31</v>
      </c>
    </row>
    <row r="110" spans="2:15" ht="17.399999999999999" customHeight="1" x14ac:dyDescent="0.3">
      <c r="B110" s="48">
        <v>63</v>
      </c>
      <c r="C110" s="2">
        <f t="shared" ca="1" si="10"/>
        <v>985615.633703492</v>
      </c>
      <c r="D110" s="3">
        <f t="shared" ca="1" si="5"/>
        <v>788565.97597707517</v>
      </c>
      <c r="E110" s="3">
        <f t="shared" ca="1" si="6"/>
        <v>197049.65772641683</v>
      </c>
      <c r="F110" s="3">
        <f t="shared" ca="1" si="7"/>
        <v>145384361.29188746</v>
      </c>
      <c r="G110" s="52">
        <v>47005</v>
      </c>
      <c r="H110" s="3">
        <f t="shared" ca="1" si="8"/>
        <v>3942.8298798853757</v>
      </c>
      <c r="I110" s="53">
        <f t="shared" ca="1" si="9"/>
        <v>72208.379831008468</v>
      </c>
      <c r="J110" s="55">
        <f t="shared" ca="1" si="11"/>
        <v>1061766.8434143858</v>
      </c>
      <c r="K110" s="20"/>
      <c r="L110" s="20"/>
      <c r="M110" s="20"/>
      <c r="O110" s="19">
        <f t="shared" si="12"/>
        <v>31</v>
      </c>
    </row>
    <row r="111" spans="2:15" ht="17.399999999999999" customHeight="1" x14ac:dyDescent="0.3">
      <c r="B111" s="48">
        <v>64</v>
      </c>
      <c r="C111" s="2">
        <f t="shared" ca="1" si="10"/>
        <v>985615.633703492</v>
      </c>
      <c r="D111" s="3">
        <f t="shared" ca="1" si="5"/>
        <v>787498.62366439041</v>
      </c>
      <c r="E111" s="3">
        <f t="shared" ca="1" si="6"/>
        <v>198117.01003910159</v>
      </c>
      <c r="F111" s="3">
        <f t="shared" ca="1" si="7"/>
        <v>145186244.28184837</v>
      </c>
      <c r="G111" s="52">
        <v>47035</v>
      </c>
      <c r="H111" s="3">
        <f t="shared" ca="1" si="8"/>
        <v>3937.4931183219519</v>
      </c>
      <c r="I111" s="53">
        <f t="shared" ca="1" si="9"/>
        <v>69784.49342010598</v>
      </c>
      <c r="J111" s="55">
        <f t="shared" ca="1" si="11"/>
        <v>1059337.62024192</v>
      </c>
      <c r="K111" s="20"/>
      <c r="L111" s="20"/>
      <c r="M111" s="20"/>
      <c r="O111" s="19">
        <f t="shared" si="12"/>
        <v>30</v>
      </c>
    </row>
    <row r="112" spans="2:15" ht="17.399999999999999" customHeight="1" x14ac:dyDescent="0.3">
      <c r="B112" s="48">
        <v>65</v>
      </c>
      <c r="C112" s="2">
        <f t="shared" ca="1" si="10"/>
        <v>985615.633703492</v>
      </c>
      <c r="D112" s="3">
        <f t="shared" ref="D112:D175" ca="1" si="13">+F111*(($H$6/100)/$H$9)</f>
        <v>786425.48986001208</v>
      </c>
      <c r="E112" s="3">
        <f t="shared" ref="E112:E175" ca="1" si="14">+C112-D112</f>
        <v>199190.14384347992</v>
      </c>
      <c r="F112" s="3">
        <f t="shared" ref="F112:F175" ca="1" si="15">IF(F111&lt;1,0,+F111-E112)</f>
        <v>144987054.1380049</v>
      </c>
      <c r="G112" s="52">
        <v>47066</v>
      </c>
      <c r="H112" s="3">
        <f t="shared" ref="H112:H175" ca="1" si="16">+D112*$H$7/100</f>
        <v>3932.1274493000606</v>
      </c>
      <c r="I112" s="53">
        <f t="shared" ref="I112:I175" ca="1" si="17">+F111*$R$41*O112</f>
        <v>72012.377163796787</v>
      </c>
      <c r="J112" s="55">
        <f t="shared" ca="1" si="11"/>
        <v>1061560.1383165887</v>
      </c>
      <c r="K112" s="20"/>
      <c r="L112" s="20"/>
      <c r="M112" s="20"/>
      <c r="O112" s="19">
        <f t="shared" si="12"/>
        <v>31</v>
      </c>
    </row>
    <row r="113" spans="2:15" ht="17.399999999999999" customHeight="1" x14ac:dyDescent="0.3">
      <c r="B113" s="48">
        <v>66</v>
      </c>
      <c r="C113" s="2">
        <f t="shared" ref="C113:C176" ca="1" si="18">IF(F112&lt;1,0,+$H$8)</f>
        <v>985615.633703492</v>
      </c>
      <c r="D113" s="3">
        <f t="shared" ca="1" si="13"/>
        <v>785346.54324752651</v>
      </c>
      <c r="E113" s="3">
        <f t="shared" ca="1" si="14"/>
        <v>200269.09045596549</v>
      </c>
      <c r="F113" s="3">
        <f t="shared" ca="1" si="15"/>
        <v>144786785.04754892</v>
      </c>
      <c r="G113" s="52">
        <v>47096</v>
      </c>
      <c r="H113" s="3">
        <f t="shared" ca="1" si="16"/>
        <v>3926.7327162376328</v>
      </c>
      <c r="I113" s="53">
        <f t="shared" ca="1" si="17"/>
        <v>69593.785986242336</v>
      </c>
      <c r="J113" s="55">
        <f t="shared" ref="J113:J176" ca="1" si="19">+C113+H113+I113</f>
        <v>1059136.1524059719</v>
      </c>
      <c r="K113" s="20"/>
      <c r="L113" s="20"/>
      <c r="M113" s="20"/>
      <c r="O113" s="19">
        <f t="shared" ref="O113:O176" si="20">+G113-G112</f>
        <v>30</v>
      </c>
    </row>
    <row r="114" spans="2:15" ht="17.399999999999999" customHeight="1" x14ac:dyDescent="0.3">
      <c r="B114" s="48">
        <v>67</v>
      </c>
      <c r="C114" s="2">
        <f t="shared" ca="1" si="18"/>
        <v>985615.633703492</v>
      </c>
      <c r="D114" s="3">
        <f t="shared" ca="1" si="13"/>
        <v>784261.75234089</v>
      </c>
      <c r="E114" s="3">
        <f t="shared" ca="1" si="14"/>
        <v>201353.881362602</v>
      </c>
      <c r="F114" s="3">
        <f t="shared" ca="1" si="15"/>
        <v>144585431.16618633</v>
      </c>
      <c r="G114" s="52">
        <v>47127</v>
      </c>
      <c r="H114" s="3">
        <f t="shared" ca="1" si="16"/>
        <v>3921.3087617044498</v>
      </c>
      <c r="I114" s="53">
        <f t="shared" ca="1" si="17"/>
        <v>71814.245383584261</v>
      </c>
      <c r="J114" s="55">
        <f t="shared" ca="1" si="19"/>
        <v>1061351.1878487808</v>
      </c>
      <c r="K114" s="20"/>
      <c r="L114" s="20"/>
      <c r="M114" s="20"/>
      <c r="O114" s="19">
        <f t="shared" si="20"/>
        <v>31</v>
      </c>
    </row>
    <row r="115" spans="2:15" ht="17.399999999999999" customHeight="1" x14ac:dyDescent="0.3">
      <c r="B115" s="48">
        <v>68</v>
      </c>
      <c r="C115" s="2">
        <f t="shared" ca="1" si="18"/>
        <v>985615.633703492</v>
      </c>
      <c r="D115" s="3">
        <f t="shared" ca="1" si="13"/>
        <v>783171.08548350935</v>
      </c>
      <c r="E115" s="3">
        <f t="shared" ca="1" si="14"/>
        <v>202444.54821998265</v>
      </c>
      <c r="F115" s="3">
        <f t="shared" ca="1" si="15"/>
        <v>144382986.61796635</v>
      </c>
      <c r="G115" s="52">
        <v>47158</v>
      </c>
      <c r="H115" s="3">
        <f t="shared" ca="1" si="16"/>
        <v>3915.8554274175467</v>
      </c>
      <c r="I115" s="53">
        <f t="shared" ca="1" si="17"/>
        <v>71714.373858428429</v>
      </c>
      <c r="J115" s="55">
        <f t="shared" ca="1" si="19"/>
        <v>1061245.8629893379</v>
      </c>
      <c r="K115" s="20"/>
      <c r="L115" s="20"/>
      <c r="M115" s="20"/>
      <c r="O115" s="19">
        <f t="shared" si="20"/>
        <v>31</v>
      </c>
    </row>
    <row r="116" spans="2:15" ht="17.399999999999999" customHeight="1" x14ac:dyDescent="0.3">
      <c r="B116" s="48">
        <v>69</v>
      </c>
      <c r="C116" s="2">
        <f t="shared" ca="1" si="18"/>
        <v>985615.633703492</v>
      </c>
      <c r="D116" s="3">
        <f t="shared" ca="1" si="13"/>
        <v>782074.51084731775</v>
      </c>
      <c r="E116" s="3">
        <f t="shared" ca="1" si="14"/>
        <v>203541.12285617425</v>
      </c>
      <c r="F116" s="3">
        <f t="shared" ca="1" si="15"/>
        <v>144179445.49511018</v>
      </c>
      <c r="G116" s="52">
        <v>47186</v>
      </c>
      <c r="H116" s="3">
        <f t="shared" ca="1" si="16"/>
        <v>3910.3725542365887</v>
      </c>
      <c r="I116" s="53">
        <f t="shared" ca="1" si="17"/>
        <v>64683.578004848918</v>
      </c>
      <c r="J116" s="55">
        <f t="shared" ca="1" si="19"/>
        <v>1054209.5842625776</v>
      </c>
      <c r="K116" s="20"/>
      <c r="L116" s="20"/>
      <c r="M116" s="20"/>
      <c r="O116" s="19">
        <f t="shared" si="20"/>
        <v>28</v>
      </c>
    </row>
    <row r="117" spans="2:15" ht="17.399999999999999" customHeight="1" x14ac:dyDescent="0.3">
      <c r="B117" s="48">
        <v>70</v>
      </c>
      <c r="C117" s="2">
        <f t="shared" ca="1" si="18"/>
        <v>985615.633703492</v>
      </c>
      <c r="D117" s="3">
        <f t="shared" ca="1" si="13"/>
        <v>780971.99643184687</v>
      </c>
      <c r="E117" s="3">
        <f t="shared" ca="1" si="14"/>
        <v>204643.63727164513</v>
      </c>
      <c r="F117" s="3">
        <f t="shared" ca="1" si="15"/>
        <v>143974801.85783854</v>
      </c>
      <c r="G117" s="52">
        <v>47217</v>
      </c>
      <c r="H117" s="3">
        <f t="shared" ca="1" si="16"/>
        <v>3904.8599821592343</v>
      </c>
      <c r="I117" s="53">
        <f t="shared" ca="1" si="17"/>
        <v>71513.004965574641</v>
      </c>
      <c r="J117" s="55">
        <f t="shared" ca="1" si="19"/>
        <v>1061033.4986512258</v>
      </c>
      <c r="K117" s="20"/>
      <c r="L117" s="20"/>
      <c r="M117" s="20"/>
      <c r="O117" s="19">
        <f t="shared" si="20"/>
        <v>31</v>
      </c>
    </row>
    <row r="118" spans="2:15" ht="17.399999999999999" customHeight="1" x14ac:dyDescent="0.3">
      <c r="B118" s="48">
        <v>71</v>
      </c>
      <c r="C118" s="2">
        <f t="shared" ca="1" si="18"/>
        <v>985615.633703492</v>
      </c>
      <c r="D118" s="3">
        <f t="shared" ca="1" si="13"/>
        <v>779863.51006329211</v>
      </c>
      <c r="E118" s="3">
        <f t="shared" ca="1" si="14"/>
        <v>205752.12364019989</v>
      </c>
      <c r="F118" s="3">
        <f t="shared" ca="1" si="15"/>
        <v>143769049.73419833</v>
      </c>
      <c r="G118" s="52">
        <v>47247</v>
      </c>
      <c r="H118" s="3">
        <f t="shared" ca="1" si="16"/>
        <v>3899.3175503164607</v>
      </c>
      <c r="I118" s="53">
        <f t="shared" ca="1" si="17"/>
        <v>69107.904891762504</v>
      </c>
      <c r="J118" s="55">
        <f t="shared" ca="1" si="19"/>
        <v>1058622.856145571</v>
      </c>
      <c r="K118" s="20"/>
      <c r="L118" s="20"/>
      <c r="M118" s="20"/>
      <c r="O118" s="19">
        <f t="shared" si="20"/>
        <v>30</v>
      </c>
    </row>
    <row r="119" spans="2:15" ht="17.399999999999999" customHeight="1" x14ac:dyDescent="0.3">
      <c r="B119" s="48">
        <v>72</v>
      </c>
      <c r="C119" s="2">
        <f t="shared" ca="1" si="18"/>
        <v>985615.633703492</v>
      </c>
      <c r="D119" s="3">
        <f t="shared" ca="1" si="13"/>
        <v>778749.01939357433</v>
      </c>
      <c r="E119" s="3">
        <f t="shared" ca="1" si="14"/>
        <v>206866.61430991767</v>
      </c>
      <c r="F119" s="3">
        <f t="shared" ca="1" si="15"/>
        <v>143562183.11988842</v>
      </c>
      <c r="G119" s="52">
        <v>47278</v>
      </c>
      <c r="H119" s="3">
        <f t="shared" ca="1" si="16"/>
        <v>3893.7450969678716</v>
      </c>
      <c r="I119" s="53">
        <f t="shared" ca="1" si="17"/>
        <v>71309.448668162368</v>
      </c>
      <c r="J119" s="55">
        <f t="shared" ca="1" si="19"/>
        <v>1060818.8274686222</v>
      </c>
      <c r="K119" s="20"/>
      <c r="L119" s="20"/>
      <c r="M119" s="20"/>
      <c r="O119" s="19">
        <f t="shared" si="20"/>
        <v>31</v>
      </c>
    </row>
    <row r="120" spans="2:15" ht="17.399999999999999" customHeight="1" x14ac:dyDescent="0.3">
      <c r="B120" s="48">
        <v>73</v>
      </c>
      <c r="C120" s="2">
        <f t="shared" ca="1" si="18"/>
        <v>985615.633703492</v>
      </c>
      <c r="D120" s="3">
        <f t="shared" ca="1" si="13"/>
        <v>777628.49189939571</v>
      </c>
      <c r="E120" s="3">
        <f t="shared" ca="1" si="14"/>
        <v>207987.14180409629</v>
      </c>
      <c r="F120" s="3">
        <f t="shared" ca="1" si="15"/>
        <v>143354195.97808433</v>
      </c>
      <c r="G120" s="52">
        <v>47308</v>
      </c>
      <c r="H120" s="3">
        <f t="shared" ca="1" si="16"/>
        <v>3888.1424594969785</v>
      </c>
      <c r="I120" s="53">
        <f t="shared" ca="1" si="17"/>
        <v>68909.847897546453</v>
      </c>
      <c r="J120" s="55">
        <f t="shared" ca="1" si="19"/>
        <v>1058413.6240605353</v>
      </c>
      <c r="K120" s="20"/>
      <c r="L120" s="20"/>
      <c r="M120" s="20"/>
      <c r="O120" s="19">
        <f t="shared" si="20"/>
        <v>30</v>
      </c>
    </row>
    <row r="121" spans="2:15" ht="17.399999999999999" customHeight="1" x14ac:dyDescent="0.3">
      <c r="B121" s="48">
        <v>74</v>
      </c>
      <c r="C121" s="2">
        <f t="shared" ca="1" si="18"/>
        <v>985615.633703492</v>
      </c>
      <c r="D121" s="3">
        <f t="shared" ca="1" si="13"/>
        <v>776501.89488129015</v>
      </c>
      <c r="E121" s="3">
        <f t="shared" ca="1" si="14"/>
        <v>209113.73882220185</v>
      </c>
      <c r="F121" s="3">
        <f t="shared" ca="1" si="15"/>
        <v>143145082.23926213</v>
      </c>
      <c r="G121" s="52">
        <v>47339</v>
      </c>
      <c r="H121" s="3">
        <f t="shared" ca="1" si="16"/>
        <v>3882.5094744064509</v>
      </c>
      <c r="I121" s="53">
        <f t="shared" ca="1" si="17"/>
        <v>71103.681205129818</v>
      </c>
      <c r="J121" s="55">
        <f t="shared" ca="1" si="19"/>
        <v>1060601.8243830283</v>
      </c>
      <c r="K121" s="20"/>
      <c r="L121" s="20"/>
      <c r="M121" s="20"/>
      <c r="O121" s="19">
        <f t="shared" si="20"/>
        <v>31</v>
      </c>
    </row>
    <row r="122" spans="2:15" ht="17.399999999999999" customHeight="1" x14ac:dyDescent="0.3">
      <c r="B122" s="48">
        <v>75</v>
      </c>
      <c r="C122" s="2">
        <f t="shared" ca="1" si="18"/>
        <v>985615.633703492</v>
      </c>
      <c r="D122" s="3">
        <f t="shared" ca="1" si="13"/>
        <v>775369.19546266994</v>
      </c>
      <c r="E122" s="3">
        <f t="shared" ca="1" si="14"/>
        <v>210246.43824082206</v>
      </c>
      <c r="F122" s="3">
        <f t="shared" ca="1" si="15"/>
        <v>142934835.80102131</v>
      </c>
      <c r="G122" s="52">
        <v>47370</v>
      </c>
      <c r="H122" s="3">
        <f t="shared" ca="1" si="16"/>
        <v>3876.8459773133495</v>
      </c>
      <c r="I122" s="53">
        <f t="shared" ca="1" si="17"/>
        <v>70999.960790674028</v>
      </c>
      <c r="J122" s="55">
        <f t="shared" ca="1" si="19"/>
        <v>1060492.4404714794</v>
      </c>
      <c r="K122" s="20"/>
      <c r="L122" s="20"/>
      <c r="M122" s="20"/>
      <c r="O122" s="19">
        <f t="shared" si="20"/>
        <v>31</v>
      </c>
    </row>
    <row r="123" spans="2:15" ht="17.399999999999999" customHeight="1" x14ac:dyDescent="0.3">
      <c r="B123" s="48">
        <v>76</v>
      </c>
      <c r="C123" s="2">
        <f t="shared" ca="1" si="18"/>
        <v>985615.633703492</v>
      </c>
      <c r="D123" s="3">
        <f t="shared" ca="1" si="13"/>
        <v>774230.36058886547</v>
      </c>
      <c r="E123" s="3">
        <f t="shared" ca="1" si="14"/>
        <v>211385.27311462653</v>
      </c>
      <c r="F123" s="3">
        <f t="shared" ca="1" si="15"/>
        <v>142723450.52790669</v>
      </c>
      <c r="G123" s="52">
        <v>47400</v>
      </c>
      <c r="H123" s="3">
        <f t="shared" ca="1" si="16"/>
        <v>3871.1518029443273</v>
      </c>
      <c r="I123" s="53">
        <f t="shared" ca="1" si="17"/>
        <v>68608.721184490234</v>
      </c>
      <c r="J123" s="55">
        <f t="shared" ca="1" si="19"/>
        <v>1058095.5066909266</v>
      </c>
      <c r="K123" s="20"/>
      <c r="L123" s="20"/>
      <c r="M123" s="20"/>
      <c r="O123" s="19">
        <f t="shared" si="20"/>
        <v>30</v>
      </c>
    </row>
    <row r="124" spans="2:15" ht="17.399999999999999" customHeight="1" x14ac:dyDescent="0.3">
      <c r="B124" s="48">
        <v>77</v>
      </c>
      <c r="C124" s="2">
        <f t="shared" ca="1" si="18"/>
        <v>985615.633703492</v>
      </c>
      <c r="D124" s="3">
        <f t="shared" ca="1" si="13"/>
        <v>773085.35702616128</v>
      </c>
      <c r="E124" s="3">
        <f t="shared" ca="1" si="14"/>
        <v>212530.27667733072</v>
      </c>
      <c r="F124" s="3">
        <f t="shared" ca="1" si="15"/>
        <v>142510920.25122935</v>
      </c>
      <c r="G124" s="52">
        <v>47431</v>
      </c>
      <c r="H124" s="3">
        <f t="shared" ca="1" si="16"/>
        <v>3865.4267851308064</v>
      </c>
      <c r="I124" s="53">
        <f t="shared" ca="1" si="17"/>
        <v>70790.831461841721</v>
      </c>
      <c r="J124" s="55">
        <f t="shared" ca="1" si="19"/>
        <v>1060271.8919504646</v>
      </c>
      <c r="K124" s="20"/>
      <c r="L124" s="20"/>
      <c r="M124" s="20"/>
      <c r="O124" s="19">
        <f t="shared" si="20"/>
        <v>31</v>
      </c>
    </row>
    <row r="125" spans="2:15" ht="17.399999999999999" customHeight="1" x14ac:dyDescent="0.3">
      <c r="B125" s="48">
        <v>78</v>
      </c>
      <c r="C125" s="2">
        <f t="shared" ca="1" si="18"/>
        <v>985615.633703492</v>
      </c>
      <c r="D125" s="3">
        <f t="shared" ca="1" si="13"/>
        <v>771934.15136082564</v>
      </c>
      <c r="E125" s="3">
        <f t="shared" ca="1" si="14"/>
        <v>213681.48234266636</v>
      </c>
      <c r="F125" s="3">
        <f t="shared" ca="1" si="15"/>
        <v>142297238.76888669</v>
      </c>
      <c r="G125" s="52">
        <v>47461</v>
      </c>
      <c r="H125" s="3">
        <f t="shared" ca="1" si="16"/>
        <v>3859.6707568041284</v>
      </c>
      <c r="I125" s="53">
        <f t="shared" ca="1" si="17"/>
        <v>68405.241720590086</v>
      </c>
      <c r="J125" s="55">
        <f t="shared" ca="1" si="19"/>
        <v>1057880.5461808862</v>
      </c>
      <c r="K125" s="20"/>
      <c r="L125" s="20"/>
      <c r="M125" s="20"/>
      <c r="O125" s="19">
        <f t="shared" si="20"/>
        <v>30</v>
      </c>
    </row>
    <row r="126" spans="2:15" ht="17.399999999999999" customHeight="1" x14ac:dyDescent="0.3">
      <c r="B126" s="48">
        <v>79</v>
      </c>
      <c r="C126" s="2">
        <f t="shared" ca="1" si="18"/>
        <v>985615.633703492</v>
      </c>
      <c r="D126" s="3">
        <f t="shared" ca="1" si="13"/>
        <v>770776.70999813627</v>
      </c>
      <c r="E126" s="3">
        <f t="shared" ca="1" si="14"/>
        <v>214838.92370535573</v>
      </c>
      <c r="F126" s="3">
        <f t="shared" ca="1" si="15"/>
        <v>142082399.84518132</v>
      </c>
      <c r="G126" s="52">
        <v>47492</v>
      </c>
      <c r="H126" s="3">
        <f t="shared" ca="1" si="16"/>
        <v>3853.8835499906813</v>
      </c>
      <c r="I126" s="53">
        <f t="shared" ca="1" si="17"/>
        <v>70579.430429367785</v>
      </c>
      <c r="J126" s="55">
        <f t="shared" ca="1" si="19"/>
        <v>1060048.9476828505</v>
      </c>
      <c r="K126" s="20"/>
      <c r="L126" s="20"/>
      <c r="M126" s="20"/>
      <c r="O126" s="19">
        <f t="shared" si="20"/>
        <v>31</v>
      </c>
    </row>
    <row r="127" spans="2:15" ht="17.399999999999999" customHeight="1" x14ac:dyDescent="0.3">
      <c r="B127" s="48">
        <v>80</v>
      </c>
      <c r="C127" s="2">
        <f t="shared" ca="1" si="18"/>
        <v>985615.633703492</v>
      </c>
      <c r="D127" s="3">
        <f t="shared" ca="1" si="13"/>
        <v>769612.99916139885</v>
      </c>
      <c r="E127" s="3">
        <f t="shared" ca="1" si="14"/>
        <v>216002.63454209315</v>
      </c>
      <c r="F127" s="3">
        <f t="shared" ca="1" si="15"/>
        <v>141866397.21063921</v>
      </c>
      <c r="G127" s="52">
        <v>47523</v>
      </c>
      <c r="H127" s="3">
        <f t="shared" ca="1" si="16"/>
        <v>3848.0649958069944</v>
      </c>
      <c r="I127" s="53">
        <f t="shared" ca="1" si="17"/>
        <v>70472.870323209921</v>
      </c>
      <c r="J127" s="55">
        <f t="shared" ca="1" si="19"/>
        <v>1059936.569022509</v>
      </c>
      <c r="K127" s="20"/>
      <c r="L127" s="20"/>
      <c r="M127" s="20"/>
      <c r="O127" s="19">
        <f t="shared" si="20"/>
        <v>31</v>
      </c>
    </row>
    <row r="128" spans="2:15" ht="17.399999999999999" customHeight="1" x14ac:dyDescent="0.3">
      <c r="B128" s="48">
        <v>81</v>
      </c>
      <c r="C128" s="2">
        <f t="shared" ca="1" si="18"/>
        <v>985615.633703492</v>
      </c>
      <c r="D128" s="3">
        <f t="shared" ca="1" si="13"/>
        <v>768442.98489096237</v>
      </c>
      <c r="E128" s="3">
        <f t="shared" ca="1" si="14"/>
        <v>217172.64881252963</v>
      </c>
      <c r="F128" s="3">
        <f t="shared" ca="1" si="15"/>
        <v>141649224.56182668</v>
      </c>
      <c r="G128" s="52">
        <v>47551</v>
      </c>
      <c r="H128" s="3">
        <f t="shared" ca="1" si="16"/>
        <v>3842.2149244548118</v>
      </c>
      <c r="I128" s="53">
        <f t="shared" ca="1" si="17"/>
        <v>63556.145950366365</v>
      </c>
      <c r="J128" s="55">
        <f t="shared" ca="1" si="19"/>
        <v>1053013.9945783131</v>
      </c>
      <c r="K128" s="20"/>
      <c r="L128" s="20"/>
      <c r="M128" s="20"/>
      <c r="O128" s="19">
        <f t="shared" si="20"/>
        <v>28</v>
      </c>
    </row>
    <row r="129" spans="2:15" ht="17.399999999999999" customHeight="1" x14ac:dyDescent="0.3">
      <c r="B129" s="48">
        <v>82</v>
      </c>
      <c r="C129" s="2">
        <f t="shared" ca="1" si="18"/>
        <v>985615.633703492</v>
      </c>
      <c r="D129" s="3">
        <f t="shared" ca="1" si="13"/>
        <v>767266.63304322783</v>
      </c>
      <c r="E129" s="3">
        <f t="shared" ca="1" si="14"/>
        <v>218349.00066026417</v>
      </c>
      <c r="F129" s="3">
        <f t="shared" ca="1" si="15"/>
        <v>141430875.56116641</v>
      </c>
      <c r="G129" s="52">
        <v>47582</v>
      </c>
      <c r="H129" s="3">
        <f t="shared" ca="1" si="16"/>
        <v>3836.3331652161392</v>
      </c>
      <c r="I129" s="53">
        <f t="shared" ca="1" si="17"/>
        <v>70258.015382666024</v>
      </c>
      <c r="J129" s="55">
        <f t="shared" ca="1" si="19"/>
        <v>1059709.9822513741</v>
      </c>
      <c r="K129" s="20"/>
      <c r="L129" s="20"/>
      <c r="M129" s="20"/>
      <c r="O129" s="19">
        <f t="shared" si="20"/>
        <v>31</v>
      </c>
    </row>
    <row r="130" spans="2:15" ht="17.399999999999999" customHeight="1" x14ac:dyDescent="0.3">
      <c r="B130" s="48">
        <v>83</v>
      </c>
      <c r="C130" s="2">
        <f t="shared" ca="1" si="18"/>
        <v>985615.633703492</v>
      </c>
      <c r="D130" s="3">
        <f t="shared" ca="1" si="13"/>
        <v>766083.90928965143</v>
      </c>
      <c r="E130" s="3">
        <f t="shared" ca="1" si="14"/>
        <v>219531.72441384057</v>
      </c>
      <c r="F130" s="3">
        <f t="shared" ca="1" si="15"/>
        <v>141211343.83675256</v>
      </c>
      <c r="G130" s="52">
        <v>47612</v>
      </c>
      <c r="H130" s="3">
        <f t="shared" ca="1" si="16"/>
        <v>3830.4195464482573</v>
      </c>
      <c r="I130" s="53">
        <f t="shared" ca="1" si="17"/>
        <v>67886.820269359872</v>
      </c>
      <c r="J130" s="55">
        <f t="shared" ca="1" si="19"/>
        <v>1057332.8735193003</v>
      </c>
      <c r="K130" s="20"/>
      <c r="L130" s="20"/>
      <c r="M130" s="20"/>
      <c r="O130" s="19">
        <f t="shared" si="20"/>
        <v>30</v>
      </c>
    </row>
    <row r="131" spans="2:15" ht="17.399999999999999" customHeight="1" x14ac:dyDescent="0.3">
      <c r="B131" s="48">
        <v>84</v>
      </c>
      <c r="C131" s="2">
        <f t="shared" ca="1" si="18"/>
        <v>985615.633703492</v>
      </c>
      <c r="D131" s="3">
        <f t="shared" ca="1" si="13"/>
        <v>764894.77911574312</v>
      </c>
      <c r="E131" s="3">
        <f t="shared" ca="1" si="14"/>
        <v>220720.85458774888</v>
      </c>
      <c r="F131" s="3">
        <f t="shared" ca="1" si="15"/>
        <v>140990622.9821648</v>
      </c>
      <c r="G131" s="52">
        <v>47643</v>
      </c>
      <c r="H131" s="3">
        <f t="shared" ca="1" si="16"/>
        <v>3824.4738955787157</v>
      </c>
      <c r="I131" s="53">
        <f t="shared" ca="1" si="17"/>
        <v>70040.826543029267</v>
      </c>
      <c r="J131" s="55">
        <f t="shared" ca="1" si="19"/>
        <v>1059480.9341420999</v>
      </c>
      <c r="K131" s="20"/>
      <c r="L131" s="20"/>
      <c r="M131" s="20"/>
      <c r="O131" s="19">
        <f t="shared" si="20"/>
        <v>31</v>
      </c>
    </row>
    <row r="132" spans="2:15" ht="17.399999999999999" customHeight="1" x14ac:dyDescent="0.3">
      <c r="B132" s="48">
        <v>85</v>
      </c>
      <c r="C132" s="2">
        <f t="shared" ca="1" si="18"/>
        <v>985615.633703492</v>
      </c>
      <c r="D132" s="3">
        <f t="shared" ca="1" si="13"/>
        <v>763699.20782005938</v>
      </c>
      <c r="E132" s="3">
        <f t="shared" ca="1" si="14"/>
        <v>221916.42588343262</v>
      </c>
      <c r="F132" s="3">
        <f t="shared" ca="1" si="15"/>
        <v>140768706.55628136</v>
      </c>
      <c r="G132" s="52">
        <v>47673</v>
      </c>
      <c r="H132" s="3">
        <f t="shared" ca="1" si="16"/>
        <v>3818.4960391002969</v>
      </c>
      <c r="I132" s="53">
        <f t="shared" ca="1" si="17"/>
        <v>67675.499031439089</v>
      </c>
      <c r="J132" s="55">
        <f t="shared" ca="1" si="19"/>
        <v>1057109.6287740315</v>
      </c>
      <c r="K132" s="20"/>
      <c r="L132" s="20"/>
      <c r="M132" s="20"/>
      <c r="O132" s="19">
        <f t="shared" si="20"/>
        <v>30</v>
      </c>
    </row>
    <row r="133" spans="2:15" ht="17.399999999999999" customHeight="1" x14ac:dyDescent="0.3">
      <c r="B133" s="48">
        <v>86</v>
      </c>
      <c r="C133" s="2">
        <f t="shared" ca="1" si="18"/>
        <v>985615.633703492</v>
      </c>
      <c r="D133" s="3">
        <f t="shared" ca="1" si="13"/>
        <v>762497.16051319067</v>
      </c>
      <c r="E133" s="3">
        <f t="shared" ca="1" si="14"/>
        <v>223118.47319030133</v>
      </c>
      <c r="F133" s="3">
        <f t="shared" ca="1" si="15"/>
        <v>140545588.08309105</v>
      </c>
      <c r="G133" s="52">
        <v>47704</v>
      </c>
      <c r="H133" s="3">
        <f t="shared" ca="1" si="16"/>
        <v>3812.4858025659532</v>
      </c>
      <c r="I133" s="53">
        <f t="shared" ca="1" si="17"/>
        <v>69821.278451915554</v>
      </c>
      <c r="J133" s="55">
        <f t="shared" ca="1" si="19"/>
        <v>1059249.3979579734</v>
      </c>
      <c r="K133" s="20"/>
      <c r="L133" s="20"/>
      <c r="M133" s="20"/>
      <c r="O133" s="19">
        <f t="shared" si="20"/>
        <v>31</v>
      </c>
    </row>
    <row r="134" spans="2:15" ht="17.399999999999999" customHeight="1" x14ac:dyDescent="0.3">
      <c r="B134" s="48">
        <v>87</v>
      </c>
      <c r="C134" s="2">
        <f t="shared" ca="1" si="18"/>
        <v>985615.633703492</v>
      </c>
      <c r="D134" s="3">
        <f t="shared" ca="1" si="13"/>
        <v>761288.60211674322</v>
      </c>
      <c r="E134" s="3">
        <f t="shared" ca="1" si="14"/>
        <v>224327.03158674878</v>
      </c>
      <c r="F134" s="3">
        <f t="shared" ca="1" si="15"/>
        <v>140321261.05150431</v>
      </c>
      <c r="G134" s="52">
        <v>47735</v>
      </c>
      <c r="H134" s="3">
        <f t="shared" ca="1" si="16"/>
        <v>3806.4430105837159</v>
      </c>
      <c r="I134" s="53">
        <f t="shared" ca="1" si="17"/>
        <v>69710.611689213154</v>
      </c>
      <c r="J134" s="55">
        <f t="shared" ca="1" si="19"/>
        <v>1059132.6884032888</v>
      </c>
      <c r="K134" s="20"/>
      <c r="L134" s="20"/>
      <c r="M134" s="20"/>
      <c r="O134" s="19">
        <f t="shared" si="20"/>
        <v>31</v>
      </c>
    </row>
    <row r="135" spans="2:15" ht="17.399999999999999" customHeight="1" x14ac:dyDescent="0.3">
      <c r="B135" s="48">
        <v>88</v>
      </c>
      <c r="C135" s="2">
        <f t="shared" ca="1" si="18"/>
        <v>985615.633703492</v>
      </c>
      <c r="D135" s="3">
        <f t="shared" ca="1" si="13"/>
        <v>760073.49736231507</v>
      </c>
      <c r="E135" s="3">
        <f t="shared" ca="1" si="14"/>
        <v>225542.13634117693</v>
      </c>
      <c r="F135" s="3">
        <f t="shared" ca="1" si="15"/>
        <v>140095718.91516313</v>
      </c>
      <c r="G135" s="52">
        <v>47765</v>
      </c>
      <c r="H135" s="3">
        <f t="shared" ca="1" si="16"/>
        <v>3800.3674868115754</v>
      </c>
      <c r="I135" s="53">
        <f t="shared" ca="1" si="17"/>
        <v>67354.205304722069</v>
      </c>
      <c r="J135" s="55">
        <f t="shared" ca="1" si="19"/>
        <v>1056770.2064950257</v>
      </c>
      <c r="K135" s="20"/>
      <c r="L135" s="20"/>
      <c r="M135" s="20"/>
      <c r="O135" s="19">
        <f t="shared" si="20"/>
        <v>30</v>
      </c>
    </row>
    <row r="136" spans="2:15" ht="17.399999999999999" customHeight="1" x14ac:dyDescent="0.3">
      <c r="B136" s="48">
        <v>89</v>
      </c>
      <c r="C136" s="2">
        <f t="shared" ca="1" si="18"/>
        <v>985615.633703492</v>
      </c>
      <c r="D136" s="3">
        <f t="shared" ca="1" si="13"/>
        <v>758851.81079046696</v>
      </c>
      <c r="E136" s="3">
        <f t="shared" ca="1" si="14"/>
        <v>226763.82291302504</v>
      </c>
      <c r="F136" s="3">
        <f t="shared" ca="1" si="15"/>
        <v>139868955.09225011</v>
      </c>
      <c r="G136" s="52">
        <v>47796</v>
      </c>
      <c r="H136" s="3">
        <f t="shared" ca="1" si="16"/>
        <v>3794.2590539523349</v>
      </c>
      <c r="I136" s="53">
        <f t="shared" ca="1" si="17"/>
        <v>69487.476581920913</v>
      </c>
      <c r="J136" s="55">
        <f t="shared" ca="1" si="19"/>
        <v>1058897.3693393653</v>
      </c>
      <c r="K136" s="20"/>
      <c r="L136" s="20"/>
      <c r="M136" s="20"/>
      <c r="O136" s="19">
        <f t="shared" si="20"/>
        <v>31</v>
      </c>
    </row>
    <row r="137" spans="2:15" ht="17.399999999999999" customHeight="1" x14ac:dyDescent="0.3">
      <c r="B137" s="48">
        <v>90</v>
      </c>
      <c r="C137" s="2">
        <f t="shared" ca="1" si="18"/>
        <v>985615.633703492</v>
      </c>
      <c r="D137" s="3">
        <f t="shared" ca="1" si="13"/>
        <v>757623.50674968807</v>
      </c>
      <c r="E137" s="3">
        <f t="shared" ca="1" si="14"/>
        <v>227992.12695380393</v>
      </c>
      <c r="F137" s="3">
        <f t="shared" ca="1" si="15"/>
        <v>139640962.9652963</v>
      </c>
      <c r="G137" s="52">
        <v>47826</v>
      </c>
      <c r="H137" s="3">
        <f t="shared" ca="1" si="16"/>
        <v>3788.1175337484401</v>
      </c>
      <c r="I137" s="53">
        <f t="shared" ca="1" si="17"/>
        <v>67137.098444280055</v>
      </c>
      <c r="J137" s="55">
        <f t="shared" ca="1" si="19"/>
        <v>1056540.8496815204</v>
      </c>
      <c r="K137" s="20"/>
      <c r="L137" s="20"/>
      <c r="M137" s="20"/>
      <c r="O137" s="19">
        <f t="shared" si="20"/>
        <v>30</v>
      </c>
    </row>
    <row r="138" spans="2:15" ht="17.399999999999999" customHeight="1" x14ac:dyDescent="0.3">
      <c r="B138" s="48">
        <v>91</v>
      </c>
      <c r="C138" s="2">
        <f t="shared" ca="1" si="18"/>
        <v>985615.633703492</v>
      </c>
      <c r="D138" s="3">
        <f t="shared" ca="1" si="13"/>
        <v>756388.54939535493</v>
      </c>
      <c r="E138" s="3">
        <f t="shared" ca="1" si="14"/>
        <v>229227.08430813707</v>
      </c>
      <c r="F138" s="3">
        <f t="shared" ca="1" si="15"/>
        <v>139411735.88098815</v>
      </c>
      <c r="G138" s="52">
        <v>47857</v>
      </c>
      <c r="H138" s="3">
        <f t="shared" ca="1" si="16"/>
        <v>3781.9427469767747</v>
      </c>
      <c r="I138" s="53">
        <f t="shared" ca="1" si="17"/>
        <v>69261.917630786964</v>
      </c>
      <c r="J138" s="55">
        <f t="shared" ca="1" si="19"/>
        <v>1058659.4940812557</v>
      </c>
      <c r="K138" s="20"/>
      <c r="L138" s="20"/>
      <c r="M138" s="20"/>
      <c r="O138" s="19">
        <f t="shared" si="20"/>
        <v>31</v>
      </c>
    </row>
    <row r="139" spans="2:15" ht="17.399999999999999" customHeight="1" x14ac:dyDescent="0.3">
      <c r="B139" s="48">
        <v>92</v>
      </c>
      <c r="C139" s="2">
        <f t="shared" ca="1" si="18"/>
        <v>985615.633703492</v>
      </c>
      <c r="D139" s="3">
        <f t="shared" ca="1" si="13"/>
        <v>755146.9026886858</v>
      </c>
      <c r="E139" s="3">
        <f t="shared" ca="1" si="14"/>
        <v>230468.7310148062</v>
      </c>
      <c r="F139" s="3">
        <f t="shared" ca="1" si="15"/>
        <v>139181267.14997333</v>
      </c>
      <c r="G139" s="52">
        <v>47888</v>
      </c>
      <c r="H139" s="3">
        <f t="shared" ca="1" si="16"/>
        <v>3775.734513443429</v>
      </c>
      <c r="I139" s="53">
        <f t="shared" ca="1" si="17"/>
        <v>69148.220996970122</v>
      </c>
      <c r="J139" s="55">
        <f t="shared" ca="1" si="19"/>
        <v>1058539.5892139056</v>
      </c>
      <c r="K139" s="20"/>
      <c r="L139" s="20"/>
      <c r="M139" s="20"/>
      <c r="O139" s="19">
        <f t="shared" si="20"/>
        <v>31</v>
      </c>
    </row>
    <row r="140" spans="2:15" ht="17.399999999999999" customHeight="1" x14ac:dyDescent="0.3">
      <c r="B140" s="48">
        <v>93</v>
      </c>
      <c r="C140" s="2">
        <f t="shared" ca="1" si="18"/>
        <v>985615.633703492</v>
      </c>
      <c r="D140" s="3">
        <f t="shared" ca="1" si="13"/>
        <v>753898.53039568895</v>
      </c>
      <c r="E140" s="3">
        <f t="shared" ca="1" si="14"/>
        <v>231717.10330780305</v>
      </c>
      <c r="F140" s="3">
        <f t="shared" ca="1" si="15"/>
        <v>138949550.04666552</v>
      </c>
      <c r="G140" s="52">
        <v>47916</v>
      </c>
      <c r="H140" s="3">
        <f t="shared" ca="1" si="16"/>
        <v>3769.4926519784449</v>
      </c>
      <c r="I140" s="53">
        <f t="shared" ca="1" si="17"/>
        <v>62353.207683188055</v>
      </c>
      <c r="J140" s="55">
        <f t="shared" ca="1" si="19"/>
        <v>1051738.3340386585</v>
      </c>
      <c r="K140" s="20"/>
      <c r="L140" s="20"/>
      <c r="M140" s="20"/>
      <c r="O140" s="19">
        <f t="shared" si="20"/>
        <v>28</v>
      </c>
    </row>
    <row r="141" spans="2:15" ht="17.399999999999999" customHeight="1" x14ac:dyDescent="0.3">
      <c r="B141" s="48">
        <v>94</v>
      </c>
      <c r="C141" s="2">
        <f t="shared" ca="1" si="18"/>
        <v>985615.633703492</v>
      </c>
      <c r="D141" s="3">
        <f t="shared" ca="1" si="13"/>
        <v>752643.39608610491</v>
      </c>
      <c r="E141" s="3">
        <f t="shared" ca="1" si="14"/>
        <v>232972.23761738709</v>
      </c>
      <c r="F141" s="3">
        <f t="shared" ca="1" si="15"/>
        <v>138716577.80904815</v>
      </c>
      <c r="G141" s="52">
        <v>47947</v>
      </c>
      <c r="H141" s="3">
        <f t="shared" ca="1" si="16"/>
        <v>3763.2169804305245</v>
      </c>
      <c r="I141" s="53">
        <f t="shared" ca="1" si="17"/>
        <v>68918.976823146091</v>
      </c>
      <c r="J141" s="55">
        <f t="shared" ca="1" si="19"/>
        <v>1058297.8275070686</v>
      </c>
      <c r="K141" s="20"/>
      <c r="L141" s="20"/>
      <c r="M141" s="20"/>
      <c r="O141" s="19">
        <f t="shared" si="20"/>
        <v>31</v>
      </c>
    </row>
    <row r="142" spans="2:15" ht="17.399999999999999" customHeight="1" x14ac:dyDescent="0.3">
      <c r="B142" s="48">
        <v>95</v>
      </c>
      <c r="C142" s="2">
        <f t="shared" ca="1" si="18"/>
        <v>985615.633703492</v>
      </c>
      <c r="D142" s="3">
        <f t="shared" ca="1" si="13"/>
        <v>751381.46313234419</v>
      </c>
      <c r="E142" s="3">
        <f t="shared" ca="1" si="14"/>
        <v>234234.17057114781</v>
      </c>
      <c r="F142" s="3">
        <f t="shared" ca="1" si="15"/>
        <v>138482343.638477</v>
      </c>
      <c r="G142" s="52">
        <v>47977</v>
      </c>
      <c r="H142" s="3">
        <f t="shared" ca="1" si="16"/>
        <v>3756.907315661721</v>
      </c>
      <c r="I142" s="53">
        <f t="shared" ca="1" si="17"/>
        <v>66583.957348343116</v>
      </c>
      <c r="J142" s="55">
        <f t="shared" ca="1" si="19"/>
        <v>1055956.4983674968</v>
      </c>
      <c r="K142" s="20"/>
      <c r="L142" s="20"/>
      <c r="M142" s="20"/>
      <c r="O142" s="19">
        <f t="shared" si="20"/>
        <v>30</v>
      </c>
    </row>
    <row r="143" spans="2:15" ht="17.399999999999999" customHeight="1" x14ac:dyDescent="0.3">
      <c r="B143" s="48">
        <v>96</v>
      </c>
      <c r="C143" s="2">
        <f t="shared" ca="1" si="18"/>
        <v>985615.633703492</v>
      </c>
      <c r="D143" s="3">
        <f t="shared" ca="1" si="13"/>
        <v>750112.69470841705</v>
      </c>
      <c r="E143" s="3">
        <f t="shared" ca="1" si="14"/>
        <v>235502.93899507495</v>
      </c>
      <c r="F143" s="3">
        <f t="shared" ca="1" si="15"/>
        <v>138246840.69948193</v>
      </c>
      <c r="G143" s="52">
        <v>48008</v>
      </c>
      <c r="H143" s="3">
        <f t="shared" ca="1" si="16"/>
        <v>3750.5634735420854</v>
      </c>
      <c r="I143" s="53">
        <f t="shared" ca="1" si="17"/>
        <v>68687.242444684598</v>
      </c>
      <c r="J143" s="55">
        <f t="shared" ca="1" si="19"/>
        <v>1058053.4396217186</v>
      </c>
      <c r="K143" s="20"/>
      <c r="L143" s="20"/>
      <c r="M143" s="20"/>
      <c r="O143" s="19">
        <f t="shared" si="20"/>
        <v>31</v>
      </c>
    </row>
    <row r="144" spans="2:15" ht="17.399999999999999" customHeight="1" x14ac:dyDescent="0.3">
      <c r="B144" s="48">
        <v>97</v>
      </c>
      <c r="C144" s="2">
        <f t="shared" ca="1" si="18"/>
        <v>985615.633703492</v>
      </c>
      <c r="D144" s="3">
        <f t="shared" ca="1" si="13"/>
        <v>748837.05378886044</v>
      </c>
      <c r="E144" s="3">
        <f t="shared" ca="1" si="14"/>
        <v>236778.57991463155</v>
      </c>
      <c r="F144" s="3">
        <f t="shared" ca="1" si="15"/>
        <v>138010062.1195673</v>
      </c>
      <c r="G144" s="52">
        <v>48038</v>
      </c>
      <c r="H144" s="3">
        <f t="shared" ca="1" si="16"/>
        <v>3744.1852689443022</v>
      </c>
      <c r="I144" s="53">
        <f t="shared" ca="1" si="17"/>
        <v>66358.483535751322</v>
      </c>
      <c r="J144" s="55">
        <f t="shared" ca="1" si="19"/>
        <v>1055718.3025081875</v>
      </c>
      <c r="K144" s="20"/>
      <c r="L144" s="20"/>
      <c r="M144" s="20"/>
      <c r="O144" s="19">
        <f t="shared" si="20"/>
        <v>30</v>
      </c>
    </row>
    <row r="145" spans="2:15" ht="17.399999999999999" customHeight="1" x14ac:dyDescent="0.3">
      <c r="B145" s="48">
        <v>98</v>
      </c>
      <c r="C145" s="2">
        <f t="shared" ca="1" si="18"/>
        <v>985615.633703492</v>
      </c>
      <c r="D145" s="3">
        <f t="shared" ca="1" si="13"/>
        <v>747554.50314765621</v>
      </c>
      <c r="E145" s="3">
        <f t="shared" ca="1" si="14"/>
        <v>238061.13055583579</v>
      </c>
      <c r="F145" s="3">
        <f t="shared" ca="1" si="15"/>
        <v>137772000.98901147</v>
      </c>
      <c r="G145" s="52">
        <v>48069</v>
      </c>
      <c r="H145" s="3">
        <f t="shared" ca="1" si="16"/>
        <v>3737.7725157382811</v>
      </c>
      <c r="I145" s="53">
        <f t="shared" ca="1" si="17"/>
        <v>68452.990811305383</v>
      </c>
      <c r="J145" s="55">
        <f t="shared" ca="1" si="19"/>
        <v>1057806.3970305356</v>
      </c>
      <c r="K145" s="20"/>
      <c r="L145" s="20"/>
      <c r="M145" s="20"/>
      <c r="O145" s="19">
        <f t="shared" si="20"/>
        <v>31</v>
      </c>
    </row>
    <row r="146" spans="2:15" ht="17.399999999999999" customHeight="1" x14ac:dyDescent="0.3">
      <c r="B146" s="48">
        <v>99</v>
      </c>
      <c r="C146" s="2">
        <f t="shared" ca="1" si="18"/>
        <v>985615.633703492</v>
      </c>
      <c r="D146" s="3">
        <f t="shared" ca="1" si="13"/>
        <v>746265.00535714545</v>
      </c>
      <c r="E146" s="3">
        <f t="shared" ca="1" si="14"/>
        <v>239350.62834634655</v>
      </c>
      <c r="F146" s="3">
        <f t="shared" ca="1" si="15"/>
        <v>137532650.36066511</v>
      </c>
      <c r="G146" s="52">
        <v>48100</v>
      </c>
      <c r="H146" s="3">
        <f t="shared" ca="1" si="16"/>
        <v>3731.3250267857275</v>
      </c>
      <c r="I146" s="53">
        <f t="shared" ca="1" si="17"/>
        <v>68334.912490549686</v>
      </c>
      <c r="J146" s="55">
        <f t="shared" ca="1" si="19"/>
        <v>1057681.8712208273</v>
      </c>
      <c r="K146" s="20"/>
      <c r="L146" s="20"/>
      <c r="M146" s="20"/>
      <c r="O146" s="19">
        <f t="shared" si="20"/>
        <v>31</v>
      </c>
    </row>
    <row r="147" spans="2:15" ht="17.399999999999999" customHeight="1" x14ac:dyDescent="0.3">
      <c r="B147" s="48">
        <v>100</v>
      </c>
      <c r="C147" s="2">
        <f t="shared" ca="1" si="18"/>
        <v>985615.633703492</v>
      </c>
      <c r="D147" s="3">
        <f t="shared" ca="1" si="13"/>
        <v>744968.52278693602</v>
      </c>
      <c r="E147" s="3">
        <f t="shared" ca="1" si="14"/>
        <v>240647.11091655598</v>
      </c>
      <c r="F147" s="3">
        <f t="shared" ca="1" si="15"/>
        <v>137292003.24974856</v>
      </c>
      <c r="G147" s="52">
        <v>48130</v>
      </c>
      <c r="H147" s="3">
        <f t="shared" ca="1" si="16"/>
        <v>3724.8426139346802</v>
      </c>
      <c r="I147" s="53">
        <f t="shared" ca="1" si="17"/>
        <v>66015.672173119252</v>
      </c>
      <c r="J147" s="55">
        <f t="shared" ca="1" si="19"/>
        <v>1055356.1484905458</v>
      </c>
      <c r="K147" s="20"/>
      <c r="L147" s="20"/>
      <c r="M147" s="20"/>
      <c r="O147" s="19">
        <f t="shared" si="20"/>
        <v>30</v>
      </c>
    </row>
    <row r="148" spans="2:15" ht="17.399999999999999" customHeight="1" x14ac:dyDescent="0.3">
      <c r="B148" s="48">
        <v>101</v>
      </c>
      <c r="C148" s="2">
        <f t="shared" ca="1" si="18"/>
        <v>985615.633703492</v>
      </c>
      <c r="D148" s="3">
        <f t="shared" ca="1" si="13"/>
        <v>743665.0176028047</v>
      </c>
      <c r="E148" s="3">
        <f t="shared" ca="1" si="14"/>
        <v>241950.6161006873</v>
      </c>
      <c r="F148" s="3">
        <f t="shared" ca="1" si="15"/>
        <v>137050052.63364786</v>
      </c>
      <c r="G148" s="52">
        <v>48161</v>
      </c>
      <c r="H148" s="3">
        <f t="shared" ca="1" si="16"/>
        <v>3718.3250880140235</v>
      </c>
      <c r="I148" s="53">
        <f t="shared" ca="1" si="17"/>
        <v>68096.833611875278</v>
      </c>
      <c r="J148" s="55">
        <f t="shared" ca="1" si="19"/>
        <v>1057430.7924033813</v>
      </c>
      <c r="K148" s="20"/>
      <c r="L148" s="20"/>
      <c r="M148" s="20"/>
      <c r="O148" s="19">
        <f t="shared" si="20"/>
        <v>31</v>
      </c>
    </row>
    <row r="149" spans="2:15" ht="17.399999999999999" customHeight="1" x14ac:dyDescent="0.3">
      <c r="B149" s="48">
        <v>102</v>
      </c>
      <c r="C149" s="2">
        <f t="shared" ca="1" si="18"/>
        <v>985615.633703492</v>
      </c>
      <c r="D149" s="3">
        <f t="shared" ca="1" si="13"/>
        <v>742354.45176559256</v>
      </c>
      <c r="E149" s="3">
        <f t="shared" ca="1" si="14"/>
        <v>243261.18193789944</v>
      </c>
      <c r="F149" s="3">
        <f t="shared" ca="1" si="15"/>
        <v>136806791.45170996</v>
      </c>
      <c r="G149" s="52">
        <v>48191</v>
      </c>
      <c r="H149" s="3">
        <f t="shared" ca="1" si="16"/>
        <v>3711.772258827963</v>
      </c>
      <c r="I149" s="53">
        <f t="shared" ca="1" si="17"/>
        <v>65784.025264150972</v>
      </c>
      <c r="J149" s="55">
        <f t="shared" ca="1" si="19"/>
        <v>1055111.431226471</v>
      </c>
      <c r="K149" s="20"/>
      <c r="L149" s="20"/>
      <c r="M149" s="20"/>
      <c r="O149" s="19">
        <f t="shared" si="20"/>
        <v>30</v>
      </c>
    </row>
    <row r="150" spans="2:15" ht="17.399999999999999" customHeight="1" x14ac:dyDescent="0.3">
      <c r="B150" s="48">
        <v>103</v>
      </c>
      <c r="C150" s="2">
        <f t="shared" ca="1" si="18"/>
        <v>985615.633703492</v>
      </c>
      <c r="D150" s="3">
        <f t="shared" ca="1" si="13"/>
        <v>741036.78703009558</v>
      </c>
      <c r="E150" s="3">
        <f t="shared" ca="1" si="14"/>
        <v>244578.84667339642</v>
      </c>
      <c r="F150" s="3">
        <f t="shared" ca="1" si="15"/>
        <v>136562212.60503656</v>
      </c>
      <c r="G150" s="52">
        <v>48222</v>
      </c>
      <c r="H150" s="3">
        <f t="shared" ca="1" si="16"/>
        <v>3705.1839351504777</v>
      </c>
      <c r="I150" s="53">
        <f t="shared" ca="1" si="17"/>
        <v>67856.168560048143</v>
      </c>
      <c r="J150" s="55">
        <f t="shared" ca="1" si="19"/>
        <v>1057176.9861986907</v>
      </c>
      <c r="K150" s="20"/>
      <c r="L150" s="20"/>
      <c r="M150" s="20"/>
      <c r="O150" s="19">
        <f t="shared" si="20"/>
        <v>31</v>
      </c>
    </row>
    <row r="151" spans="2:15" ht="17.399999999999999" customHeight="1" x14ac:dyDescent="0.3">
      <c r="B151" s="48">
        <v>104</v>
      </c>
      <c r="C151" s="2">
        <f t="shared" ca="1" si="18"/>
        <v>985615.633703492</v>
      </c>
      <c r="D151" s="3">
        <f t="shared" ca="1" si="13"/>
        <v>739711.98494394799</v>
      </c>
      <c r="E151" s="3">
        <f t="shared" ca="1" si="14"/>
        <v>245903.64875954401</v>
      </c>
      <c r="F151" s="3">
        <f t="shared" ca="1" si="15"/>
        <v>136316308.95627701</v>
      </c>
      <c r="G151" s="52">
        <v>48253</v>
      </c>
      <c r="H151" s="3">
        <f t="shared" ca="1" si="16"/>
        <v>3698.5599247197401</v>
      </c>
      <c r="I151" s="53">
        <f t="shared" ca="1" si="17"/>
        <v>67734.857452098135</v>
      </c>
      <c r="J151" s="55">
        <f t="shared" ca="1" si="19"/>
        <v>1057049.0510803098</v>
      </c>
      <c r="K151" s="20"/>
      <c r="L151" s="20"/>
      <c r="M151" s="20"/>
      <c r="O151" s="19">
        <f t="shared" si="20"/>
        <v>31</v>
      </c>
    </row>
    <row r="152" spans="2:15" ht="17.399999999999999" customHeight="1" x14ac:dyDescent="0.3">
      <c r="B152" s="48">
        <v>105</v>
      </c>
      <c r="C152" s="2">
        <f t="shared" ca="1" si="18"/>
        <v>985615.633703492</v>
      </c>
      <c r="D152" s="3">
        <f t="shared" ca="1" si="13"/>
        <v>738380.00684650056</v>
      </c>
      <c r="E152" s="3">
        <f t="shared" ca="1" si="14"/>
        <v>247235.62685699144</v>
      </c>
      <c r="F152" s="3">
        <f t="shared" ca="1" si="15"/>
        <v>136069073.32942003</v>
      </c>
      <c r="G152" s="52">
        <v>48282</v>
      </c>
      <c r="H152" s="3">
        <f t="shared" ca="1" si="16"/>
        <v>3691.900034232503</v>
      </c>
      <c r="I152" s="53">
        <f t="shared" ca="1" si="17"/>
        <v>63250.767355712524</v>
      </c>
      <c r="J152" s="55">
        <f t="shared" ca="1" si="19"/>
        <v>1052558.301093437</v>
      </c>
      <c r="K152" s="20"/>
      <c r="L152" s="20"/>
      <c r="M152" s="20"/>
      <c r="O152" s="19">
        <f t="shared" si="20"/>
        <v>29</v>
      </c>
    </row>
    <row r="153" spans="2:15" ht="17.399999999999999" customHeight="1" x14ac:dyDescent="0.3">
      <c r="B153" s="48">
        <v>106</v>
      </c>
      <c r="C153" s="2">
        <f t="shared" ca="1" si="18"/>
        <v>985615.633703492</v>
      </c>
      <c r="D153" s="3">
        <f t="shared" ca="1" si="13"/>
        <v>737040.8138676919</v>
      </c>
      <c r="E153" s="3">
        <f t="shared" ca="1" si="14"/>
        <v>248574.8198358001</v>
      </c>
      <c r="F153" s="3">
        <f t="shared" ca="1" si="15"/>
        <v>135820498.50958422</v>
      </c>
      <c r="G153" s="52">
        <v>48313</v>
      </c>
      <c r="H153" s="3">
        <f t="shared" ca="1" si="16"/>
        <v>3685.2040693384597</v>
      </c>
      <c r="I153" s="53">
        <f t="shared" ca="1" si="17"/>
        <v>67490.260371392331</v>
      </c>
      <c r="J153" s="55">
        <f t="shared" ca="1" si="19"/>
        <v>1056791.0981442227</v>
      </c>
      <c r="K153" s="20"/>
      <c r="L153" s="20"/>
      <c r="M153" s="20"/>
      <c r="O153" s="19">
        <f t="shared" si="20"/>
        <v>31</v>
      </c>
    </row>
    <row r="154" spans="2:15" ht="17.399999999999999" customHeight="1" x14ac:dyDescent="0.3">
      <c r="B154" s="48">
        <v>107</v>
      </c>
      <c r="C154" s="2">
        <f t="shared" ca="1" si="18"/>
        <v>985615.633703492</v>
      </c>
      <c r="D154" s="3">
        <f t="shared" ca="1" si="13"/>
        <v>735694.36692691455</v>
      </c>
      <c r="E154" s="3">
        <f t="shared" ca="1" si="14"/>
        <v>249921.26677657745</v>
      </c>
      <c r="F154" s="3">
        <f t="shared" ca="1" si="15"/>
        <v>135570577.24280763</v>
      </c>
      <c r="G154" s="52">
        <v>48343</v>
      </c>
      <c r="H154" s="3">
        <f t="shared" ca="1" si="16"/>
        <v>3678.4718346345726</v>
      </c>
      <c r="I154" s="53">
        <f t="shared" ca="1" si="17"/>
        <v>65193.839284600421</v>
      </c>
      <c r="J154" s="55">
        <f t="shared" ca="1" si="19"/>
        <v>1054487.944822727</v>
      </c>
      <c r="K154" s="20"/>
      <c r="L154" s="20"/>
      <c r="M154" s="20"/>
      <c r="O154" s="19">
        <f t="shared" si="20"/>
        <v>30</v>
      </c>
    </row>
    <row r="155" spans="2:15" ht="17.399999999999999" customHeight="1" x14ac:dyDescent="0.3">
      <c r="B155" s="48">
        <v>108</v>
      </c>
      <c r="C155" s="2">
        <f t="shared" ca="1" si="18"/>
        <v>985615.633703492</v>
      </c>
      <c r="D155" s="3">
        <f t="shared" ca="1" si="13"/>
        <v>734340.62673187465</v>
      </c>
      <c r="E155" s="3">
        <f t="shared" ca="1" si="14"/>
        <v>251275.00697161735</v>
      </c>
      <c r="F155" s="3">
        <f t="shared" ca="1" si="15"/>
        <v>135319302.235836</v>
      </c>
      <c r="G155" s="52">
        <v>48374</v>
      </c>
      <c r="H155" s="3">
        <f t="shared" ca="1" si="16"/>
        <v>3671.7031336593732</v>
      </c>
      <c r="I155" s="53">
        <f t="shared" ca="1" si="17"/>
        <v>67243.006312432582</v>
      </c>
      <c r="J155" s="55">
        <f t="shared" ca="1" si="19"/>
        <v>1056530.3431495838</v>
      </c>
      <c r="K155" s="20"/>
      <c r="L155" s="20"/>
      <c r="M155" s="20"/>
      <c r="O155" s="19">
        <f t="shared" si="20"/>
        <v>31</v>
      </c>
    </row>
    <row r="156" spans="2:15" ht="17.399999999999999" customHeight="1" x14ac:dyDescent="0.3">
      <c r="B156" s="48">
        <v>109</v>
      </c>
      <c r="C156" s="2">
        <f t="shared" ca="1" si="18"/>
        <v>985615.633703492</v>
      </c>
      <c r="D156" s="3">
        <f t="shared" ca="1" si="13"/>
        <v>732979.55377744499</v>
      </c>
      <c r="E156" s="3">
        <f t="shared" ca="1" si="14"/>
        <v>252636.07992604701</v>
      </c>
      <c r="F156" s="3">
        <f t="shared" ca="1" si="15"/>
        <v>135066666.15590996</v>
      </c>
      <c r="G156" s="52">
        <v>48404</v>
      </c>
      <c r="H156" s="3">
        <f t="shared" ca="1" si="16"/>
        <v>3664.8977688872251</v>
      </c>
      <c r="I156" s="53">
        <f t="shared" ca="1" si="17"/>
        <v>64953.265073201284</v>
      </c>
      <c r="J156" s="55">
        <f t="shared" ca="1" si="19"/>
        <v>1054233.7965455805</v>
      </c>
      <c r="K156" s="20"/>
      <c r="L156" s="20"/>
      <c r="M156" s="20"/>
      <c r="O156" s="19">
        <f t="shared" si="20"/>
        <v>30</v>
      </c>
    </row>
    <row r="157" spans="2:15" ht="17.399999999999999" customHeight="1" x14ac:dyDescent="0.3">
      <c r="B157" s="48">
        <v>110</v>
      </c>
      <c r="C157" s="2">
        <f t="shared" ca="1" si="18"/>
        <v>985615.633703492</v>
      </c>
      <c r="D157" s="3">
        <f t="shared" ca="1" si="13"/>
        <v>731611.10834451229</v>
      </c>
      <c r="E157" s="3">
        <f t="shared" ca="1" si="14"/>
        <v>254004.52535897971</v>
      </c>
      <c r="F157" s="3">
        <f t="shared" ca="1" si="15"/>
        <v>134812661.63055098</v>
      </c>
      <c r="G157" s="52">
        <v>48435</v>
      </c>
      <c r="H157" s="3">
        <f t="shared" ca="1" si="16"/>
        <v>3658.0555417225614</v>
      </c>
      <c r="I157" s="53">
        <f t="shared" ca="1" si="17"/>
        <v>66993.06641333134</v>
      </c>
      <c r="J157" s="55">
        <f t="shared" ca="1" si="19"/>
        <v>1056266.755658546</v>
      </c>
      <c r="K157" s="20"/>
      <c r="L157" s="20"/>
      <c r="M157" s="20"/>
      <c r="O157" s="19">
        <f t="shared" si="20"/>
        <v>31</v>
      </c>
    </row>
    <row r="158" spans="2:15" ht="17.399999999999999" customHeight="1" x14ac:dyDescent="0.3">
      <c r="B158" s="48">
        <v>111</v>
      </c>
      <c r="C158" s="2">
        <f t="shared" ca="1" si="18"/>
        <v>985615.633703492</v>
      </c>
      <c r="D158" s="3">
        <f t="shared" ca="1" si="13"/>
        <v>730235.25049881788</v>
      </c>
      <c r="E158" s="3">
        <f t="shared" ca="1" si="14"/>
        <v>255380.38320467412</v>
      </c>
      <c r="F158" s="3">
        <f t="shared" ca="1" si="15"/>
        <v>134557281.24734631</v>
      </c>
      <c r="G158" s="52">
        <v>48466</v>
      </c>
      <c r="H158" s="3">
        <f t="shared" ca="1" si="16"/>
        <v>3651.1762524940896</v>
      </c>
      <c r="I158" s="53">
        <f t="shared" ca="1" si="17"/>
        <v>66867.08016875328</v>
      </c>
      <c r="J158" s="55">
        <f t="shared" ca="1" si="19"/>
        <v>1056133.8901247394</v>
      </c>
      <c r="K158" s="20"/>
      <c r="L158" s="20"/>
      <c r="M158" s="20"/>
      <c r="O158" s="19">
        <f t="shared" si="20"/>
        <v>31</v>
      </c>
    </row>
    <row r="159" spans="2:15" ht="17.399999999999999" customHeight="1" x14ac:dyDescent="0.3">
      <c r="B159" s="48">
        <v>112</v>
      </c>
      <c r="C159" s="2">
        <f t="shared" ca="1" si="18"/>
        <v>985615.633703492</v>
      </c>
      <c r="D159" s="3">
        <f t="shared" ca="1" si="13"/>
        <v>728851.9400897926</v>
      </c>
      <c r="E159" s="3">
        <f t="shared" ca="1" si="14"/>
        <v>256763.6936136994</v>
      </c>
      <c r="F159" s="3">
        <f t="shared" ca="1" si="15"/>
        <v>134300517.5537326</v>
      </c>
      <c r="G159" s="52">
        <v>48496</v>
      </c>
      <c r="H159" s="3">
        <f t="shared" ca="1" si="16"/>
        <v>3644.259700448963</v>
      </c>
      <c r="I159" s="53">
        <f t="shared" ca="1" si="17"/>
        <v>64587.49499872623</v>
      </c>
      <c r="J159" s="55">
        <f t="shared" ca="1" si="19"/>
        <v>1053847.3884026671</v>
      </c>
      <c r="K159" s="20"/>
      <c r="L159" s="20"/>
      <c r="M159" s="20"/>
      <c r="O159" s="19">
        <f t="shared" si="20"/>
        <v>30</v>
      </c>
    </row>
    <row r="160" spans="2:15" ht="17.399999999999999" customHeight="1" x14ac:dyDescent="0.3">
      <c r="B160" s="48">
        <v>113</v>
      </c>
      <c r="C160" s="2">
        <f t="shared" ca="1" si="18"/>
        <v>985615.633703492</v>
      </c>
      <c r="D160" s="3">
        <f t="shared" ca="1" si="13"/>
        <v>727461.13674938492</v>
      </c>
      <c r="E160" s="3">
        <f t="shared" ca="1" si="14"/>
        <v>258154.49695410707</v>
      </c>
      <c r="F160" s="3">
        <f t="shared" ca="1" si="15"/>
        <v>134042363.05677849</v>
      </c>
      <c r="G160" s="52">
        <v>48527</v>
      </c>
      <c r="H160" s="3">
        <f t="shared" ca="1" si="16"/>
        <v>3637.3056837469248</v>
      </c>
      <c r="I160" s="53">
        <f t="shared" ca="1" si="17"/>
        <v>66613.056706651361</v>
      </c>
      <c r="J160" s="55">
        <f t="shared" ca="1" si="19"/>
        <v>1055865.9960938904</v>
      </c>
      <c r="K160" s="20"/>
      <c r="L160" s="20"/>
      <c r="M160" s="20"/>
      <c r="O160" s="19">
        <f t="shared" si="20"/>
        <v>31</v>
      </c>
    </row>
    <row r="161" spans="2:15" ht="17.399999999999999" customHeight="1" x14ac:dyDescent="0.3">
      <c r="B161" s="48">
        <v>114</v>
      </c>
      <c r="C161" s="2">
        <f t="shared" ca="1" si="18"/>
        <v>985615.633703492</v>
      </c>
      <c r="D161" s="3">
        <f t="shared" ca="1" si="13"/>
        <v>726062.7998908835</v>
      </c>
      <c r="E161" s="3">
        <f t="shared" ca="1" si="14"/>
        <v>259552.8338126085</v>
      </c>
      <c r="F161" s="3">
        <f t="shared" ca="1" si="15"/>
        <v>133782810.22296588</v>
      </c>
      <c r="G161" s="52">
        <v>48557</v>
      </c>
      <c r="H161" s="3">
        <f t="shared" ca="1" si="16"/>
        <v>3630.3139994544176</v>
      </c>
      <c r="I161" s="53">
        <f t="shared" ca="1" si="17"/>
        <v>64340.334267253682</v>
      </c>
      <c r="J161" s="55">
        <f t="shared" ca="1" si="19"/>
        <v>1053586.2819702001</v>
      </c>
      <c r="K161" s="20"/>
      <c r="L161" s="20"/>
      <c r="M161" s="20"/>
      <c r="O161" s="19">
        <f t="shared" si="20"/>
        <v>30</v>
      </c>
    </row>
    <row r="162" spans="2:15" ht="17.399999999999999" customHeight="1" x14ac:dyDescent="0.3">
      <c r="B162" s="48">
        <v>115</v>
      </c>
      <c r="C162" s="2">
        <f t="shared" ca="1" si="18"/>
        <v>985615.633703492</v>
      </c>
      <c r="D162" s="3">
        <f t="shared" ca="1" si="13"/>
        <v>724656.88870773185</v>
      </c>
      <c r="E162" s="3">
        <f t="shared" ca="1" si="14"/>
        <v>260958.74499576015</v>
      </c>
      <c r="F162" s="3">
        <f t="shared" ca="1" si="15"/>
        <v>133521851.47797012</v>
      </c>
      <c r="G162" s="52">
        <v>48588</v>
      </c>
      <c r="H162" s="3">
        <f t="shared" ca="1" si="16"/>
        <v>3623.2844435386592</v>
      </c>
      <c r="I162" s="53">
        <f t="shared" ca="1" si="17"/>
        <v>66356.273870591074</v>
      </c>
      <c r="J162" s="55">
        <f t="shared" ca="1" si="19"/>
        <v>1055595.1920176218</v>
      </c>
      <c r="K162" s="20"/>
      <c r="L162" s="20"/>
      <c r="M162" s="20"/>
      <c r="O162" s="19">
        <f t="shared" si="20"/>
        <v>31</v>
      </c>
    </row>
    <row r="163" spans="2:15" ht="17.399999999999999" customHeight="1" x14ac:dyDescent="0.3">
      <c r="B163" s="48">
        <v>116</v>
      </c>
      <c r="C163" s="2">
        <f t="shared" ca="1" si="18"/>
        <v>985615.633703492</v>
      </c>
      <c r="D163" s="3">
        <f t="shared" ca="1" si="13"/>
        <v>723243.36217233818</v>
      </c>
      <c r="E163" s="3">
        <f t="shared" ca="1" si="14"/>
        <v>262372.27153115382</v>
      </c>
      <c r="F163" s="3">
        <f t="shared" ca="1" si="15"/>
        <v>133259479.20643897</v>
      </c>
      <c r="G163" s="52">
        <v>48619</v>
      </c>
      <c r="H163" s="3">
        <f t="shared" ca="1" si="16"/>
        <v>3616.2168108616911</v>
      </c>
      <c r="I163" s="53">
        <f t="shared" ca="1" si="17"/>
        <v>66226.838333073189</v>
      </c>
      <c r="J163" s="55">
        <f t="shared" ca="1" si="19"/>
        <v>1055458.6888474268</v>
      </c>
      <c r="K163" s="20"/>
      <c r="L163" s="20"/>
      <c r="M163" s="20"/>
      <c r="O163" s="19">
        <f t="shared" si="20"/>
        <v>31</v>
      </c>
    </row>
    <row r="164" spans="2:15" ht="17.399999999999999" customHeight="1" x14ac:dyDescent="0.3">
      <c r="B164" s="48">
        <v>117</v>
      </c>
      <c r="C164" s="2">
        <f t="shared" ca="1" si="18"/>
        <v>985615.633703492</v>
      </c>
      <c r="D164" s="3">
        <f t="shared" ca="1" si="13"/>
        <v>721822.1790348778</v>
      </c>
      <c r="E164" s="3">
        <f t="shared" ca="1" si="14"/>
        <v>263793.4546686142</v>
      </c>
      <c r="F164" s="3">
        <f t="shared" ca="1" si="15"/>
        <v>132995685.75177036</v>
      </c>
      <c r="G164" s="52">
        <v>48647</v>
      </c>
      <c r="H164" s="3">
        <f t="shared" ca="1" si="16"/>
        <v>3609.110895174389</v>
      </c>
      <c r="I164" s="53">
        <f t="shared" ca="1" si="17"/>
        <v>59700.246684484649</v>
      </c>
      <c r="J164" s="55">
        <f t="shared" ca="1" si="19"/>
        <v>1048924.9912831511</v>
      </c>
      <c r="K164" s="20"/>
      <c r="L164" s="20"/>
      <c r="M164" s="20"/>
      <c r="O164" s="19">
        <f t="shared" si="20"/>
        <v>28</v>
      </c>
    </row>
    <row r="165" spans="2:15" ht="17.399999999999999" customHeight="1" x14ac:dyDescent="0.3">
      <c r="B165" s="48">
        <v>118</v>
      </c>
      <c r="C165" s="2">
        <f t="shared" ca="1" si="18"/>
        <v>985615.633703492</v>
      </c>
      <c r="D165" s="3">
        <f t="shared" ca="1" si="13"/>
        <v>720393.29782208952</v>
      </c>
      <c r="E165" s="3">
        <f t="shared" ca="1" si="14"/>
        <v>265222.33588140248</v>
      </c>
      <c r="F165" s="3">
        <f t="shared" ca="1" si="15"/>
        <v>132730463.41588897</v>
      </c>
      <c r="G165" s="52">
        <v>48678</v>
      </c>
      <c r="H165" s="3">
        <f t="shared" ca="1" si="16"/>
        <v>3601.9664891104476</v>
      </c>
      <c r="I165" s="53">
        <f t="shared" ca="1" si="17"/>
        <v>65965.860132878108</v>
      </c>
      <c r="J165" s="55">
        <f t="shared" ca="1" si="19"/>
        <v>1055183.4603254807</v>
      </c>
      <c r="K165" s="20"/>
      <c r="L165" s="20"/>
      <c r="M165" s="20"/>
      <c r="O165" s="19">
        <f t="shared" si="20"/>
        <v>31</v>
      </c>
    </row>
    <row r="166" spans="2:15" ht="17.399999999999999" customHeight="1" x14ac:dyDescent="0.3">
      <c r="B166" s="48">
        <v>119</v>
      </c>
      <c r="C166" s="2">
        <f t="shared" ca="1" si="18"/>
        <v>985615.633703492</v>
      </c>
      <c r="D166" s="3">
        <f t="shared" ca="1" si="13"/>
        <v>718956.67683606525</v>
      </c>
      <c r="E166" s="3">
        <f t="shared" ca="1" si="14"/>
        <v>266658.95686742675</v>
      </c>
      <c r="F166" s="3">
        <f t="shared" ca="1" si="15"/>
        <v>132463804.45902154</v>
      </c>
      <c r="G166" s="52">
        <v>48708</v>
      </c>
      <c r="H166" s="3">
        <f t="shared" ca="1" si="16"/>
        <v>3594.7833841803263</v>
      </c>
      <c r="I166" s="53">
        <f t="shared" ca="1" si="17"/>
        <v>63710.622439626692</v>
      </c>
      <c r="J166" s="55">
        <f t="shared" ca="1" si="19"/>
        <v>1052921.0395272989</v>
      </c>
      <c r="K166" s="20"/>
      <c r="L166" s="20"/>
      <c r="M166" s="20"/>
      <c r="O166" s="19">
        <f t="shared" si="20"/>
        <v>30</v>
      </c>
    </row>
    <row r="167" spans="2:15" ht="17.399999999999999" customHeight="1" x14ac:dyDescent="0.3">
      <c r="B167" s="48">
        <v>120</v>
      </c>
      <c r="C167" s="2">
        <f t="shared" ca="1" si="18"/>
        <v>985615.633703492</v>
      </c>
      <c r="D167" s="3">
        <f t="shared" ca="1" si="13"/>
        <v>717512.27415303339</v>
      </c>
      <c r="E167" s="3">
        <f t="shared" ca="1" si="14"/>
        <v>268103.35955045861</v>
      </c>
      <c r="F167" s="3">
        <f t="shared" ca="1" si="15"/>
        <v>132195701.09947108</v>
      </c>
      <c r="G167" s="52">
        <v>48739</v>
      </c>
      <c r="H167" s="3">
        <f t="shared" ca="1" si="16"/>
        <v>3587.5613707651669</v>
      </c>
      <c r="I167" s="53">
        <f t="shared" ca="1" si="17"/>
        <v>65702.047011674673</v>
      </c>
      <c r="J167" s="55">
        <f t="shared" ca="1" si="19"/>
        <v>1054905.2420859318</v>
      </c>
      <c r="K167" s="20"/>
      <c r="L167" s="20"/>
      <c r="M167" s="20"/>
      <c r="O167" s="19">
        <f t="shared" si="20"/>
        <v>31</v>
      </c>
    </row>
    <row r="168" spans="2:15" ht="17.399999999999999" customHeight="1" x14ac:dyDescent="0.3">
      <c r="B168" s="48">
        <v>121</v>
      </c>
      <c r="C168" s="2">
        <f t="shared" ca="1" si="18"/>
        <v>985615.633703492</v>
      </c>
      <c r="D168" s="3">
        <f t="shared" ca="1" si="13"/>
        <v>716060.04762213503</v>
      </c>
      <c r="E168" s="3">
        <f t="shared" ca="1" si="14"/>
        <v>269555.58608135697</v>
      </c>
      <c r="F168" s="3">
        <f t="shared" ca="1" si="15"/>
        <v>131926145.51338972</v>
      </c>
      <c r="G168" s="52">
        <v>48769</v>
      </c>
      <c r="H168" s="3">
        <f t="shared" ca="1" si="16"/>
        <v>3580.3002381106753</v>
      </c>
      <c r="I168" s="53">
        <f t="shared" ca="1" si="17"/>
        <v>63453.936527746118</v>
      </c>
      <c r="J168" s="55">
        <f t="shared" ca="1" si="19"/>
        <v>1052649.8704693487</v>
      </c>
      <c r="K168" s="20"/>
      <c r="L168" s="20"/>
      <c r="M168" s="20"/>
      <c r="O168" s="19">
        <f t="shared" si="20"/>
        <v>30</v>
      </c>
    </row>
    <row r="169" spans="2:15" ht="17.399999999999999" customHeight="1" x14ac:dyDescent="0.3">
      <c r="B169" s="48">
        <v>122</v>
      </c>
      <c r="C169" s="2">
        <f t="shared" ca="1" si="18"/>
        <v>985615.633703492</v>
      </c>
      <c r="D169" s="3">
        <f t="shared" ca="1" si="13"/>
        <v>714599.95486419438</v>
      </c>
      <c r="E169" s="3">
        <f t="shared" ca="1" si="14"/>
        <v>271015.67883929762</v>
      </c>
      <c r="F169" s="3">
        <f t="shared" ca="1" si="15"/>
        <v>131655129.83455043</v>
      </c>
      <c r="G169" s="52">
        <v>48800</v>
      </c>
      <c r="H169" s="3">
        <f t="shared" ca="1" si="16"/>
        <v>3572.9997743209719</v>
      </c>
      <c r="I169" s="53">
        <f t="shared" ca="1" si="17"/>
        <v>65435.368174641299</v>
      </c>
      <c r="J169" s="55">
        <f t="shared" ca="1" si="19"/>
        <v>1054624.0016524543</v>
      </c>
      <c r="K169" s="20"/>
      <c r="L169" s="20"/>
      <c r="M169" s="20"/>
      <c r="O169" s="19">
        <f t="shared" si="20"/>
        <v>31</v>
      </c>
    </row>
    <row r="170" spans="2:15" ht="17.399999999999999" customHeight="1" x14ac:dyDescent="0.3">
      <c r="B170" s="48">
        <v>123</v>
      </c>
      <c r="C170" s="2">
        <f t="shared" ca="1" si="18"/>
        <v>985615.633703492</v>
      </c>
      <c r="D170" s="3">
        <f t="shared" ca="1" si="13"/>
        <v>713131.95327048155</v>
      </c>
      <c r="E170" s="3">
        <f t="shared" ca="1" si="14"/>
        <v>272483.68043301045</v>
      </c>
      <c r="F170" s="3">
        <f t="shared" ca="1" si="15"/>
        <v>131382646.15411742</v>
      </c>
      <c r="G170" s="52">
        <v>48831</v>
      </c>
      <c r="H170" s="3">
        <f t="shared" ca="1" si="16"/>
        <v>3565.6597663524076</v>
      </c>
      <c r="I170" s="53">
        <f t="shared" ca="1" si="17"/>
        <v>65300.944397937012</v>
      </c>
      <c r="J170" s="55">
        <f t="shared" ca="1" si="19"/>
        <v>1054482.2378677814</v>
      </c>
      <c r="K170" s="20"/>
      <c r="L170" s="20"/>
      <c r="M170" s="20"/>
      <c r="O170" s="19">
        <f t="shared" si="20"/>
        <v>31</v>
      </c>
    </row>
    <row r="171" spans="2:15" ht="17.399999999999999" customHeight="1" x14ac:dyDescent="0.3">
      <c r="B171" s="48">
        <v>124</v>
      </c>
      <c r="C171" s="2">
        <f t="shared" ca="1" si="18"/>
        <v>985615.633703492</v>
      </c>
      <c r="D171" s="3">
        <f t="shared" ca="1" si="13"/>
        <v>711656.00000146939</v>
      </c>
      <c r="E171" s="3">
        <f t="shared" ca="1" si="14"/>
        <v>273959.63370202261</v>
      </c>
      <c r="F171" s="3">
        <f t="shared" ca="1" si="15"/>
        <v>131108686.5204154</v>
      </c>
      <c r="G171" s="52">
        <v>48861</v>
      </c>
      <c r="H171" s="3">
        <f t="shared" ca="1" si="16"/>
        <v>3558.2800000073471</v>
      </c>
      <c r="I171" s="53">
        <f t="shared" ca="1" si="17"/>
        <v>63063.67015397636</v>
      </c>
      <c r="J171" s="55">
        <f t="shared" ca="1" si="19"/>
        <v>1052237.5838574758</v>
      </c>
      <c r="K171" s="20"/>
      <c r="L171" s="20"/>
      <c r="M171" s="20"/>
      <c r="O171" s="19">
        <f t="shared" si="20"/>
        <v>30</v>
      </c>
    </row>
    <row r="172" spans="2:15" ht="17.399999999999999" customHeight="1" x14ac:dyDescent="0.3">
      <c r="B172" s="48">
        <v>125</v>
      </c>
      <c r="C172" s="2">
        <f t="shared" ca="1" si="18"/>
        <v>985615.633703492</v>
      </c>
      <c r="D172" s="3">
        <f t="shared" ca="1" si="13"/>
        <v>710172.05198558338</v>
      </c>
      <c r="E172" s="3">
        <f t="shared" ca="1" si="14"/>
        <v>275443.58171790862</v>
      </c>
      <c r="F172" s="3">
        <f t="shared" ca="1" si="15"/>
        <v>130833242.93869749</v>
      </c>
      <c r="G172" s="52">
        <v>48892</v>
      </c>
      <c r="H172" s="3">
        <f t="shared" ca="1" si="16"/>
        <v>3550.860259927917</v>
      </c>
      <c r="I172" s="53">
        <f t="shared" ca="1" si="17"/>
        <v>65029.908514126044</v>
      </c>
      <c r="J172" s="55">
        <f t="shared" ca="1" si="19"/>
        <v>1054196.4024775459</v>
      </c>
      <c r="K172" s="20"/>
      <c r="L172" s="20"/>
      <c r="M172" s="20"/>
      <c r="O172" s="19">
        <f t="shared" si="20"/>
        <v>31</v>
      </c>
    </row>
    <row r="173" spans="2:15" ht="17.399999999999999" customHeight="1" x14ac:dyDescent="0.3">
      <c r="B173" s="48">
        <v>126</v>
      </c>
      <c r="C173" s="2">
        <f t="shared" ca="1" si="18"/>
        <v>985615.633703492</v>
      </c>
      <c r="D173" s="3">
        <f t="shared" ca="1" si="13"/>
        <v>708680.06591794477</v>
      </c>
      <c r="E173" s="3">
        <f t="shared" ca="1" si="14"/>
        <v>276935.56778554723</v>
      </c>
      <c r="F173" s="3">
        <f t="shared" ca="1" si="15"/>
        <v>130556307.37091194</v>
      </c>
      <c r="G173" s="52">
        <v>48922</v>
      </c>
      <c r="H173" s="3">
        <f t="shared" ca="1" si="16"/>
        <v>3543.4003295897237</v>
      </c>
      <c r="I173" s="53">
        <f t="shared" ca="1" si="17"/>
        <v>62799.956610574794</v>
      </c>
      <c r="J173" s="55">
        <f t="shared" ca="1" si="19"/>
        <v>1051958.9906436566</v>
      </c>
      <c r="K173" s="20"/>
      <c r="L173" s="20"/>
      <c r="M173" s="20"/>
      <c r="O173" s="19">
        <f t="shared" si="20"/>
        <v>30</v>
      </c>
    </row>
    <row r="174" spans="2:15" ht="17.399999999999999" customHeight="1" x14ac:dyDescent="0.3">
      <c r="B174" s="48">
        <v>127</v>
      </c>
      <c r="C174" s="2">
        <f t="shared" ca="1" si="18"/>
        <v>985615.633703492</v>
      </c>
      <c r="D174" s="3">
        <f t="shared" ca="1" si="13"/>
        <v>707179.99825910642</v>
      </c>
      <c r="E174" s="3">
        <f t="shared" ca="1" si="14"/>
        <v>278435.63544438558</v>
      </c>
      <c r="F174" s="3">
        <f t="shared" ca="1" si="15"/>
        <v>130277871.73546755</v>
      </c>
      <c r="G174" s="52">
        <v>48953</v>
      </c>
      <c r="H174" s="3">
        <f t="shared" ca="1" si="16"/>
        <v>3535.8999912955319</v>
      </c>
      <c r="I174" s="53">
        <f t="shared" ca="1" si="17"/>
        <v>64755.928455972316</v>
      </c>
      <c r="J174" s="55">
        <f t="shared" ca="1" si="19"/>
        <v>1053907.4621507598</v>
      </c>
      <c r="K174" s="20"/>
      <c r="L174" s="20"/>
      <c r="M174" s="20"/>
      <c r="O174" s="19">
        <f t="shared" si="20"/>
        <v>31</v>
      </c>
    </row>
    <row r="175" spans="2:15" ht="17.399999999999999" customHeight="1" x14ac:dyDescent="0.3">
      <c r="B175" s="48">
        <v>128</v>
      </c>
      <c r="C175" s="2">
        <f t="shared" ca="1" si="18"/>
        <v>985615.633703492</v>
      </c>
      <c r="D175" s="3">
        <f t="shared" ca="1" si="13"/>
        <v>705671.80523378262</v>
      </c>
      <c r="E175" s="3">
        <f t="shared" ca="1" si="14"/>
        <v>279943.82846970938</v>
      </c>
      <c r="F175" s="3">
        <f t="shared" ca="1" si="15"/>
        <v>129997927.90699784</v>
      </c>
      <c r="G175" s="52">
        <v>48984</v>
      </c>
      <c r="H175" s="3">
        <f t="shared" ca="1" si="16"/>
        <v>3528.3590261689133</v>
      </c>
      <c r="I175" s="53">
        <f t="shared" ca="1" si="17"/>
        <v>64617.824380791906</v>
      </c>
      <c r="J175" s="55">
        <f t="shared" ca="1" si="19"/>
        <v>1053761.8171104528</v>
      </c>
      <c r="K175" s="20"/>
      <c r="L175" s="20"/>
      <c r="M175" s="20"/>
      <c r="O175" s="19">
        <f t="shared" si="20"/>
        <v>31</v>
      </c>
    </row>
    <row r="176" spans="2:15" ht="17.399999999999999" customHeight="1" x14ac:dyDescent="0.3">
      <c r="B176" s="48">
        <v>129</v>
      </c>
      <c r="C176" s="2">
        <f t="shared" ca="1" si="18"/>
        <v>985615.633703492</v>
      </c>
      <c r="D176" s="3">
        <f t="shared" ref="D176:D239" ca="1" si="21">+F175*(($H$6/100)/$H$9)</f>
        <v>704155.44282957166</v>
      </c>
      <c r="E176" s="3">
        <f t="shared" ref="E176:E239" ca="1" si="22">+C176-D176</f>
        <v>281460.19087392034</v>
      </c>
      <c r="F176" s="3">
        <f t="shared" ref="F176:F239" ca="1" si="23">IF(F175&lt;1,0,+F175-E176)</f>
        <v>129716467.71612392</v>
      </c>
      <c r="G176" s="52">
        <v>49012</v>
      </c>
      <c r="H176" s="3">
        <f t="shared" ref="H176:H239" ca="1" si="24">+D176*$H$7/100</f>
        <v>3520.7772141478581</v>
      </c>
      <c r="I176" s="53">
        <f t="shared" ref="I176:I239" ca="1" si="25">+F175*$R$41*O176</f>
        <v>58239.07170233503</v>
      </c>
      <c r="J176" s="55">
        <f t="shared" ca="1" si="19"/>
        <v>1047375.4826199749</v>
      </c>
      <c r="K176" s="20"/>
      <c r="L176" s="20"/>
      <c r="M176" s="20"/>
      <c r="O176" s="19">
        <f t="shared" si="20"/>
        <v>28</v>
      </c>
    </row>
    <row r="177" spans="2:15" ht="17.399999999999999" customHeight="1" x14ac:dyDescent="0.3">
      <c r="B177" s="48">
        <v>130</v>
      </c>
      <c r="C177" s="2">
        <f t="shared" ref="C177:C240" ca="1" si="26">IF(F176&lt;1,0,+$H$8)</f>
        <v>985615.633703492</v>
      </c>
      <c r="D177" s="3">
        <f t="shared" ca="1" si="21"/>
        <v>702630.86679567129</v>
      </c>
      <c r="E177" s="3">
        <f t="shared" ca="1" si="22"/>
        <v>282984.76690782071</v>
      </c>
      <c r="F177" s="3">
        <f t="shared" ca="1" si="23"/>
        <v>129433482.9492161</v>
      </c>
      <c r="G177" s="52">
        <v>49043</v>
      </c>
      <c r="H177" s="3">
        <f t="shared" ca="1" si="24"/>
        <v>3513.1543339783566</v>
      </c>
      <c r="I177" s="53">
        <f t="shared" ca="1" si="25"/>
        <v>64339.367987197467</v>
      </c>
      <c r="J177" s="55">
        <f t="shared" ref="J177:J240" ca="1" si="27">+C177+H177+I177</f>
        <v>1053468.1560246677</v>
      </c>
      <c r="K177" s="20"/>
      <c r="L177" s="20"/>
      <c r="M177" s="20"/>
      <c r="O177" s="19">
        <f t="shared" ref="O177:O240" si="28">+G177-G176</f>
        <v>31</v>
      </c>
    </row>
    <row r="178" spans="2:15" ht="17.399999999999999" customHeight="1" x14ac:dyDescent="0.3">
      <c r="B178" s="48">
        <v>131</v>
      </c>
      <c r="C178" s="2">
        <f t="shared" ca="1" si="26"/>
        <v>985615.633703492</v>
      </c>
      <c r="D178" s="3">
        <f t="shared" ca="1" si="21"/>
        <v>701098.0326415872</v>
      </c>
      <c r="E178" s="3">
        <f t="shared" ca="1" si="22"/>
        <v>284517.6010619048</v>
      </c>
      <c r="F178" s="3">
        <f t="shared" ca="1" si="23"/>
        <v>129148965.34815419</v>
      </c>
      <c r="G178" s="52">
        <v>49073</v>
      </c>
      <c r="H178" s="3">
        <f t="shared" ca="1" si="24"/>
        <v>3505.4901632079359</v>
      </c>
      <c r="I178" s="53">
        <f t="shared" ca="1" si="25"/>
        <v>62128.07181562372</v>
      </c>
      <c r="J178" s="55">
        <f t="shared" ca="1" si="27"/>
        <v>1051249.1956823238</v>
      </c>
      <c r="K178" s="20"/>
      <c r="L178" s="20"/>
      <c r="M178" s="20"/>
      <c r="O178" s="19">
        <f t="shared" si="28"/>
        <v>30</v>
      </c>
    </row>
    <row r="179" spans="2:15" ht="17.399999999999999" customHeight="1" x14ac:dyDescent="0.3">
      <c r="B179" s="48">
        <v>132</v>
      </c>
      <c r="C179" s="2">
        <f t="shared" ca="1" si="26"/>
        <v>985615.633703492</v>
      </c>
      <c r="D179" s="3">
        <f t="shared" ca="1" si="21"/>
        <v>699556.89563583524</v>
      </c>
      <c r="E179" s="3">
        <f t="shared" ca="1" si="22"/>
        <v>286058.73806765676</v>
      </c>
      <c r="F179" s="3">
        <f t="shared" ca="1" si="23"/>
        <v>128862906.61008653</v>
      </c>
      <c r="G179" s="52">
        <v>49104</v>
      </c>
      <c r="H179" s="3">
        <f t="shared" ca="1" si="24"/>
        <v>3497.7844781791764</v>
      </c>
      <c r="I179" s="53">
        <f t="shared" ca="1" si="25"/>
        <v>64057.886812684475</v>
      </c>
      <c r="J179" s="55">
        <f t="shared" ca="1" si="27"/>
        <v>1053171.3049943557</v>
      </c>
      <c r="K179" s="20"/>
      <c r="L179" s="20"/>
      <c r="M179" s="20"/>
      <c r="O179" s="19">
        <f t="shared" si="28"/>
        <v>31</v>
      </c>
    </row>
    <row r="180" spans="2:15" ht="17.399999999999999" customHeight="1" x14ac:dyDescent="0.3">
      <c r="B180" s="48">
        <v>133</v>
      </c>
      <c r="C180" s="2">
        <f t="shared" ca="1" si="26"/>
        <v>985615.633703492</v>
      </c>
      <c r="D180" s="3">
        <f t="shared" ca="1" si="21"/>
        <v>698007.41080463538</v>
      </c>
      <c r="E180" s="3">
        <f t="shared" ca="1" si="22"/>
        <v>287608.22289885662</v>
      </c>
      <c r="F180" s="3">
        <f t="shared" ca="1" si="23"/>
        <v>128575298.38718767</v>
      </c>
      <c r="G180" s="52">
        <v>49134</v>
      </c>
      <c r="H180" s="3">
        <f t="shared" ca="1" si="24"/>
        <v>3490.037054023177</v>
      </c>
      <c r="I180" s="53">
        <f t="shared" ca="1" si="25"/>
        <v>61854.19517284153</v>
      </c>
      <c r="J180" s="55">
        <f t="shared" ca="1" si="27"/>
        <v>1050959.8659303566</v>
      </c>
      <c r="K180" s="20"/>
      <c r="L180" s="20"/>
      <c r="M180" s="20"/>
      <c r="O180" s="19">
        <f t="shared" si="28"/>
        <v>30</v>
      </c>
    </row>
    <row r="181" spans="2:15" ht="17.399999999999999" customHeight="1" x14ac:dyDescent="0.3">
      <c r="B181" s="48">
        <v>134</v>
      </c>
      <c r="C181" s="2">
        <f t="shared" ca="1" si="26"/>
        <v>985615.633703492</v>
      </c>
      <c r="D181" s="3">
        <f t="shared" ca="1" si="21"/>
        <v>696449.53293059987</v>
      </c>
      <c r="E181" s="3">
        <f t="shared" ca="1" si="22"/>
        <v>289166.10077289212</v>
      </c>
      <c r="F181" s="3">
        <f t="shared" ca="1" si="23"/>
        <v>128286132.28641479</v>
      </c>
      <c r="G181" s="52">
        <v>49165</v>
      </c>
      <c r="H181" s="3">
        <f t="shared" ca="1" si="24"/>
        <v>3482.2476646529994</v>
      </c>
      <c r="I181" s="53">
        <f t="shared" ca="1" si="25"/>
        <v>63773.348000045087</v>
      </c>
      <c r="J181" s="55">
        <f t="shared" ca="1" si="27"/>
        <v>1052871.22936819</v>
      </c>
      <c r="K181" s="20"/>
      <c r="L181" s="20"/>
      <c r="M181" s="20"/>
      <c r="O181" s="19">
        <f t="shared" si="28"/>
        <v>31</v>
      </c>
    </row>
    <row r="182" spans="2:15" ht="17.399999999999999" customHeight="1" x14ac:dyDescent="0.3">
      <c r="B182" s="48">
        <v>135</v>
      </c>
      <c r="C182" s="2">
        <f t="shared" ca="1" si="26"/>
        <v>985615.633703492</v>
      </c>
      <c r="D182" s="3">
        <f t="shared" ca="1" si="21"/>
        <v>694883.21655141341</v>
      </c>
      <c r="E182" s="3">
        <f t="shared" ca="1" si="22"/>
        <v>290732.41715207859</v>
      </c>
      <c r="F182" s="3">
        <f t="shared" ca="1" si="23"/>
        <v>127995399.86926271</v>
      </c>
      <c r="G182" s="52">
        <v>49196</v>
      </c>
      <c r="H182" s="3">
        <f t="shared" ca="1" si="24"/>
        <v>3474.4160827570672</v>
      </c>
      <c r="I182" s="53">
        <f t="shared" ca="1" si="25"/>
        <v>63629.921614061735</v>
      </c>
      <c r="J182" s="55">
        <f t="shared" ca="1" si="27"/>
        <v>1052719.9714003108</v>
      </c>
      <c r="K182" s="20"/>
      <c r="L182" s="20"/>
      <c r="M182" s="20"/>
      <c r="O182" s="19">
        <f t="shared" si="28"/>
        <v>31</v>
      </c>
    </row>
    <row r="183" spans="2:15" ht="17.399999999999999" customHeight="1" x14ac:dyDescent="0.3">
      <c r="B183" s="48">
        <v>136</v>
      </c>
      <c r="C183" s="2">
        <f t="shared" ca="1" si="26"/>
        <v>985615.633703492</v>
      </c>
      <c r="D183" s="3">
        <f t="shared" ca="1" si="21"/>
        <v>693308.4159585064</v>
      </c>
      <c r="E183" s="3">
        <f t="shared" ca="1" si="22"/>
        <v>292307.2177449856</v>
      </c>
      <c r="F183" s="3">
        <f t="shared" ca="1" si="23"/>
        <v>127703092.65151772</v>
      </c>
      <c r="G183" s="52">
        <v>49226</v>
      </c>
      <c r="H183" s="3">
        <f t="shared" ca="1" si="24"/>
        <v>3466.5420797925321</v>
      </c>
      <c r="I183" s="53">
        <f t="shared" ca="1" si="25"/>
        <v>61437.791937246096</v>
      </c>
      <c r="J183" s="55">
        <f t="shared" ca="1" si="27"/>
        <v>1050519.9677205305</v>
      </c>
      <c r="K183" s="20"/>
      <c r="L183" s="20"/>
      <c r="M183" s="20"/>
      <c r="O183" s="19">
        <f t="shared" si="28"/>
        <v>30</v>
      </c>
    </row>
    <row r="184" spans="2:15" ht="17.399999999999999" customHeight="1" x14ac:dyDescent="0.3">
      <c r="B184" s="48">
        <v>137</v>
      </c>
      <c r="C184" s="2">
        <f t="shared" ca="1" si="26"/>
        <v>985615.633703492</v>
      </c>
      <c r="D184" s="3">
        <f t="shared" ca="1" si="21"/>
        <v>691725.08519572101</v>
      </c>
      <c r="E184" s="3">
        <f t="shared" ca="1" si="22"/>
        <v>293890.54850777099</v>
      </c>
      <c r="F184" s="3">
        <f t="shared" ca="1" si="23"/>
        <v>127409202.10300995</v>
      </c>
      <c r="G184" s="52">
        <v>49257</v>
      </c>
      <c r="H184" s="3">
        <f t="shared" ca="1" si="24"/>
        <v>3458.6254259786051</v>
      </c>
      <c r="I184" s="53">
        <f t="shared" ca="1" si="25"/>
        <v>63340.733955152784</v>
      </c>
      <c r="J184" s="55">
        <f t="shared" ca="1" si="27"/>
        <v>1052414.9930846232</v>
      </c>
      <c r="K184" s="20"/>
      <c r="L184" s="20"/>
      <c r="M184" s="20"/>
      <c r="O184" s="19">
        <f t="shared" si="28"/>
        <v>31</v>
      </c>
    </row>
    <row r="185" spans="2:15" ht="17.399999999999999" customHeight="1" x14ac:dyDescent="0.3">
      <c r="B185" s="48">
        <v>138</v>
      </c>
      <c r="C185" s="2">
        <f t="shared" ca="1" si="26"/>
        <v>985615.633703492</v>
      </c>
      <c r="D185" s="3">
        <f t="shared" ca="1" si="21"/>
        <v>690133.1780579706</v>
      </c>
      <c r="E185" s="3">
        <f t="shared" ca="1" si="22"/>
        <v>295482.4556455214</v>
      </c>
      <c r="F185" s="3">
        <f t="shared" ca="1" si="23"/>
        <v>127113719.64736444</v>
      </c>
      <c r="G185" s="52">
        <v>49287</v>
      </c>
      <c r="H185" s="3">
        <f t="shared" ca="1" si="24"/>
        <v>3450.665890289853</v>
      </c>
      <c r="I185" s="53">
        <f t="shared" ca="1" si="25"/>
        <v>61156.417009444776</v>
      </c>
      <c r="J185" s="55">
        <f t="shared" ca="1" si="27"/>
        <v>1050222.7166032265</v>
      </c>
      <c r="K185" s="20"/>
      <c r="L185" s="20"/>
      <c r="M185" s="20"/>
      <c r="O185" s="19">
        <f t="shared" si="28"/>
        <v>30</v>
      </c>
    </row>
    <row r="186" spans="2:15" ht="17.399999999999999" customHeight="1" x14ac:dyDescent="0.3">
      <c r="B186" s="48">
        <v>139</v>
      </c>
      <c r="C186" s="2">
        <f t="shared" ca="1" si="26"/>
        <v>985615.633703492</v>
      </c>
      <c r="D186" s="3">
        <f t="shared" ca="1" si="21"/>
        <v>688532.64808989072</v>
      </c>
      <c r="E186" s="3">
        <f t="shared" ca="1" si="22"/>
        <v>297082.98561360128</v>
      </c>
      <c r="F186" s="3">
        <f t="shared" ca="1" si="23"/>
        <v>126816636.66175084</v>
      </c>
      <c r="G186" s="52">
        <v>49318</v>
      </c>
      <c r="H186" s="3">
        <f t="shared" ca="1" si="24"/>
        <v>3442.6632404494535</v>
      </c>
      <c r="I186" s="53">
        <f t="shared" ca="1" si="25"/>
        <v>63048.404945092756</v>
      </c>
      <c r="J186" s="55">
        <f t="shared" ca="1" si="27"/>
        <v>1052106.7018890344</v>
      </c>
      <c r="K186" s="20"/>
      <c r="L186" s="20"/>
      <c r="M186" s="20"/>
      <c r="O186" s="19">
        <f t="shared" si="28"/>
        <v>31</v>
      </c>
    </row>
    <row r="187" spans="2:15" ht="17.399999999999999" customHeight="1" x14ac:dyDescent="0.3">
      <c r="B187" s="48">
        <v>140</v>
      </c>
      <c r="C187" s="2">
        <f t="shared" ca="1" si="26"/>
        <v>985615.633703492</v>
      </c>
      <c r="D187" s="3">
        <f t="shared" ca="1" si="21"/>
        <v>686923.4485844837</v>
      </c>
      <c r="E187" s="3">
        <f t="shared" ca="1" si="22"/>
        <v>298692.1851190083</v>
      </c>
      <c r="F187" s="3">
        <f t="shared" ca="1" si="23"/>
        <v>126517944.47663184</v>
      </c>
      <c r="G187" s="52">
        <v>49349</v>
      </c>
      <c r="H187" s="3">
        <f t="shared" ca="1" si="24"/>
        <v>3434.6172429224184</v>
      </c>
      <c r="I187" s="53">
        <f t="shared" ca="1" si="25"/>
        <v>62901.051784228417</v>
      </c>
      <c r="J187" s="55">
        <f t="shared" ca="1" si="27"/>
        <v>1051951.3027306427</v>
      </c>
      <c r="K187" s="20"/>
      <c r="L187" s="20"/>
      <c r="M187" s="20"/>
      <c r="O187" s="19">
        <f t="shared" si="28"/>
        <v>31</v>
      </c>
    </row>
    <row r="188" spans="2:15" ht="17.399999999999999" customHeight="1" x14ac:dyDescent="0.3">
      <c r="B188" s="48">
        <v>141</v>
      </c>
      <c r="C188" s="2">
        <f t="shared" ca="1" si="26"/>
        <v>985615.633703492</v>
      </c>
      <c r="D188" s="3">
        <f t="shared" ca="1" si="21"/>
        <v>685305.53258175578</v>
      </c>
      <c r="E188" s="3">
        <f t="shared" ca="1" si="22"/>
        <v>300310.10112173622</v>
      </c>
      <c r="F188" s="3">
        <f t="shared" ca="1" si="23"/>
        <v>126217634.3755101</v>
      </c>
      <c r="G188" s="52">
        <v>49377</v>
      </c>
      <c r="H188" s="3">
        <f t="shared" ca="1" si="24"/>
        <v>3426.5276629087789</v>
      </c>
      <c r="I188" s="53">
        <f t="shared" ca="1" si="25"/>
        <v>56680.039125531061</v>
      </c>
      <c r="J188" s="55">
        <f t="shared" ca="1" si="27"/>
        <v>1045722.2004919319</v>
      </c>
      <c r="K188" s="20"/>
      <c r="L188" s="20"/>
      <c r="M188" s="20"/>
      <c r="O188" s="19">
        <f t="shared" si="28"/>
        <v>28</v>
      </c>
    </row>
    <row r="189" spans="2:15" ht="17.399999999999999" customHeight="1" x14ac:dyDescent="0.3">
      <c r="B189" s="48">
        <v>142</v>
      </c>
      <c r="C189" s="2">
        <f t="shared" ca="1" si="26"/>
        <v>985615.633703492</v>
      </c>
      <c r="D189" s="3">
        <f t="shared" ca="1" si="21"/>
        <v>683678.85286734637</v>
      </c>
      <c r="E189" s="3">
        <f t="shared" ca="1" si="22"/>
        <v>301936.78083614563</v>
      </c>
      <c r="F189" s="3">
        <f t="shared" ca="1" si="23"/>
        <v>125915697.59467395</v>
      </c>
      <c r="G189" s="52">
        <v>49408</v>
      </c>
      <c r="H189" s="3">
        <f t="shared" ca="1" si="24"/>
        <v>3418.3942643367318</v>
      </c>
      <c r="I189" s="53">
        <f t="shared" ca="1" si="25"/>
        <v>62603.946650253005</v>
      </c>
      <c r="J189" s="55">
        <f t="shared" ca="1" si="27"/>
        <v>1051637.9746180817</v>
      </c>
      <c r="K189" s="20"/>
      <c r="L189" s="20"/>
      <c r="M189" s="20"/>
      <c r="O189" s="19">
        <f t="shared" si="28"/>
        <v>31</v>
      </c>
    </row>
    <row r="190" spans="2:15" ht="17.399999999999999" customHeight="1" x14ac:dyDescent="0.3">
      <c r="B190" s="48">
        <v>143</v>
      </c>
      <c r="C190" s="2">
        <f t="shared" ca="1" si="26"/>
        <v>985615.633703492</v>
      </c>
      <c r="D190" s="3">
        <f t="shared" ca="1" si="21"/>
        <v>682043.36197115062</v>
      </c>
      <c r="E190" s="3">
        <f t="shared" ca="1" si="22"/>
        <v>303572.27173234138</v>
      </c>
      <c r="F190" s="3">
        <f t="shared" ca="1" si="23"/>
        <v>125612125.3229416</v>
      </c>
      <c r="G190" s="52">
        <v>49438</v>
      </c>
      <c r="H190" s="3">
        <f t="shared" ca="1" si="24"/>
        <v>3410.2168098557531</v>
      </c>
      <c r="I190" s="53">
        <f t="shared" ca="1" si="25"/>
        <v>60439.534845443493</v>
      </c>
      <c r="J190" s="55">
        <f t="shared" ca="1" si="27"/>
        <v>1049465.3853587913</v>
      </c>
      <c r="K190" s="20"/>
      <c r="L190" s="20"/>
      <c r="M190" s="20"/>
      <c r="O190" s="19">
        <f t="shared" si="28"/>
        <v>30</v>
      </c>
    </row>
    <row r="191" spans="2:15" ht="17.399999999999999" customHeight="1" x14ac:dyDescent="0.3">
      <c r="B191" s="48">
        <v>144</v>
      </c>
      <c r="C191" s="2">
        <f t="shared" ca="1" si="26"/>
        <v>985615.633703492</v>
      </c>
      <c r="D191" s="3">
        <f t="shared" ca="1" si="21"/>
        <v>680399.01216593373</v>
      </c>
      <c r="E191" s="3">
        <f t="shared" ca="1" si="22"/>
        <v>305216.62153755827</v>
      </c>
      <c r="F191" s="3">
        <f t="shared" ca="1" si="23"/>
        <v>125306908.70140405</v>
      </c>
      <c r="G191" s="52">
        <v>49469</v>
      </c>
      <c r="H191" s="3">
        <f t="shared" ca="1" si="24"/>
        <v>3401.9950608296685</v>
      </c>
      <c r="I191" s="53">
        <f t="shared" ca="1" si="25"/>
        <v>62303.61416017903</v>
      </c>
      <c r="J191" s="55">
        <f t="shared" ca="1" si="27"/>
        <v>1051321.2429245007</v>
      </c>
      <c r="K191" s="20"/>
      <c r="L191" s="20"/>
      <c r="M191" s="20"/>
      <c r="O191" s="19">
        <f t="shared" si="28"/>
        <v>31</v>
      </c>
    </row>
    <row r="192" spans="2:15" ht="17.399999999999999" customHeight="1" x14ac:dyDescent="0.3">
      <c r="B192" s="48">
        <v>145</v>
      </c>
      <c r="C192" s="2">
        <f t="shared" ca="1" si="26"/>
        <v>985615.633703492</v>
      </c>
      <c r="D192" s="3">
        <f t="shared" ca="1" si="21"/>
        <v>678745.75546593859</v>
      </c>
      <c r="E192" s="3">
        <f t="shared" ca="1" si="22"/>
        <v>306869.87823755341</v>
      </c>
      <c r="F192" s="3">
        <f t="shared" ca="1" si="23"/>
        <v>125000038.82316649</v>
      </c>
      <c r="G192" s="52">
        <v>49499</v>
      </c>
      <c r="H192" s="3">
        <f t="shared" ca="1" si="24"/>
        <v>3393.728777329693</v>
      </c>
      <c r="I192" s="53">
        <f t="shared" ca="1" si="25"/>
        <v>60147.316176673936</v>
      </c>
      <c r="J192" s="55">
        <f t="shared" ca="1" si="27"/>
        <v>1049156.6786574956</v>
      </c>
      <c r="K192" s="20"/>
      <c r="L192" s="20"/>
      <c r="M192" s="20"/>
      <c r="O192" s="19">
        <f t="shared" si="28"/>
        <v>30</v>
      </c>
    </row>
    <row r="193" spans="2:15" ht="17.399999999999999" customHeight="1" x14ac:dyDescent="0.3">
      <c r="B193" s="48">
        <v>146</v>
      </c>
      <c r="C193" s="2">
        <f t="shared" ca="1" si="26"/>
        <v>985615.633703492</v>
      </c>
      <c r="D193" s="3">
        <f t="shared" ca="1" si="21"/>
        <v>677083.54362548515</v>
      </c>
      <c r="E193" s="3">
        <f t="shared" ca="1" si="22"/>
        <v>308532.09007800685</v>
      </c>
      <c r="F193" s="3">
        <f t="shared" ca="1" si="23"/>
        <v>124691506.73308848</v>
      </c>
      <c r="G193" s="52">
        <v>49530</v>
      </c>
      <c r="H193" s="3">
        <f t="shared" ca="1" si="24"/>
        <v>3385.4177181274258</v>
      </c>
      <c r="I193" s="53">
        <f t="shared" ca="1" si="25"/>
        <v>62000.019256290572</v>
      </c>
      <c r="J193" s="55">
        <f t="shared" ca="1" si="27"/>
        <v>1051001.07067791</v>
      </c>
      <c r="K193" s="20"/>
      <c r="L193" s="20"/>
      <c r="M193" s="20"/>
      <c r="O193" s="19">
        <f t="shared" si="28"/>
        <v>31</v>
      </c>
    </row>
    <row r="194" spans="2:15" ht="17.399999999999999" customHeight="1" x14ac:dyDescent="0.3">
      <c r="B194" s="48">
        <v>147</v>
      </c>
      <c r="C194" s="2">
        <f t="shared" ca="1" si="26"/>
        <v>985615.633703492</v>
      </c>
      <c r="D194" s="3">
        <f t="shared" ca="1" si="21"/>
        <v>675412.32813756261</v>
      </c>
      <c r="E194" s="3">
        <f t="shared" ca="1" si="22"/>
        <v>310203.30556592939</v>
      </c>
      <c r="F194" s="3">
        <f t="shared" ca="1" si="23"/>
        <v>124381303.42752255</v>
      </c>
      <c r="G194" s="52">
        <v>49561</v>
      </c>
      <c r="H194" s="3">
        <f t="shared" ca="1" si="24"/>
        <v>3377.061640687813</v>
      </c>
      <c r="I194" s="53">
        <f t="shared" ca="1" si="25"/>
        <v>61846.987339611886</v>
      </c>
      <c r="J194" s="55">
        <f t="shared" ca="1" si="27"/>
        <v>1050839.6826837917</v>
      </c>
      <c r="K194" s="20"/>
      <c r="L194" s="20"/>
      <c r="M194" s="20"/>
      <c r="O194" s="19">
        <f t="shared" si="28"/>
        <v>31</v>
      </c>
    </row>
    <row r="195" spans="2:15" ht="17.399999999999999" customHeight="1" x14ac:dyDescent="0.3">
      <c r="B195" s="48">
        <v>148</v>
      </c>
      <c r="C195" s="2">
        <f t="shared" ca="1" si="26"/>
        <v>985615.633703492</v>
      </c>
      <c r="D195" s="3">
        <f t="shared" ca="1" si="21"/>
        <v>673732.06023241382</v>
      </c>
      <c r="E195" s="3">
        <f t="shared" ca="1" si="22"/>
        <v>311883.57347107818</v>
      </c>
      <c r="F195" s="3">
        <f t="shared" ca="1" si="23"/>
        <v>124069419.85405147</v>
      </c>
      <c r="G195" s="52">
        <v>49591</v>
      </c>
      <c r="H195" s="3">
        <f t="shared" ca="1" si="24"/>
        <v>3368.6603011620691</v>
      </c>
      <c r="I195" s="53">
        <f t="shared" ca="1" si="25"/>
        <v>59703.025645210822</v>
      </c>
      <c r="J195" s="55">
        <f t="shared" ca="1" si="27"/>
        <v>1048687.3196498649</v>
      </c>
      <c r="K195" s="20"/>
      <c r="L195" s="20"/>
      <c r="M195" s="20"/>
      <c r="O195" s="19">
        <f t="shared" si="28"/>
        <v>30</v>
      </c>
    </row>
    <row r="196" spans="2:15" ht="17.399999999999999" customHeight="1" x14ac:dyDescent="0.3">
      <c r="B196" s="48">
        <v>149</v>
      </c>
      <c r="C196" s="2">
        <f t="shared" ca="1" si="26"/>
        <v>985615.633703492</v>
      </c>
      <c r="D196" s="3">
        <f t="shared" ca="1" si="21"/>
        <v>672042.6908761122</v>
      </c>
      <c r="E196" s="3">
        <f t="shared" ca="1" si="22"/>
        <v>313572.9428273798</v>
      </c>
      <c r="F196" s="3">
        <f t="shared" ca="1" si="23"/>
        <v>123755846.9112241</v>
      </c>
      <c r="G196" s="52">
        <v>49622</v>
      </c>
      <c r="H196" s="3">
        <f t="shared" ca="1" si="24"/>
        <v>3360.213454380561</v>
      </c>
      <c r="I196" s="53">
        <f t="shared" ca="1" si="25"/>
        <v>61538.432247609526</v>
      </c>
      <c r="J196" s="55">
        <f t="shared" ca="1" si="27"/>
        <v>1050514.2794054821</v>
      </c>
      <c r="K196" s="20"/>
      <c r="L196" s="20"/>
      <c r="M196" s="20"/>
      <c r="O196" s="19">
        <f t="shared" si="28"/>
        <v>31</v>
      </c>
    </row>
    <row r="197" spans="2:15" ht="17.399999999999999" customHeight="1" x14ac:dyDescent="0.3">
      <c r="B197" s="48">
        <v>150</v>
      </c>
      <c r="C197" s="2">
        <f t="shared" ca="1" si="26"/>
        <v>985615.633703492</v>
      </c>
      <c r="D197" s="3">
        <f t="shared" ca="1" si="21"/>
        <v>670344.17076913058</v>
      </c>
      <c r="E197" s="3">
        <f t="shared" ca="1" si="22"/>
        <v>315271.46293436142</v>
      </c>
      <c r="F197" s="3">
        <f t="shared" ca="1" si="23"/>
        <v>123440575.44828974</v>
      </c>
      <c r="G197" s="52">
        <v>49652</v>
      </c>
      <c r="H197" s="3">
        <f t="shared" ca="1" si="24"/>
        <v>3351.720853845653</v>
      </c>
      <c r="I197" s="53">
        <f t="shared" ca="1" si="25"/>
        <v>59402.806517387566</v>
      </c>
      <c r="J197" s="55">
        <f t="shared" ca="1" si="27"/>
        <v>1048370.1610747252</v>
      </c>
      <c r="K197" s="20"/>
      <c r="L197" s="20"/>
      <c r="M197" s="20"/>
      <c r="O197" s="19">
        <f t="shared" si="28"/>
        <v>30</v>
      </c>
    </row>
    <row r="198" spans="2:15" ht="17.399999999999999" customHeight="1" x14ac:dyDescent="0.3">
      <c r="B198" s="48">
        <v>151</v>
      </c>
      <c r="C198" s="2">
        <f t="shared" ca="1" si="26"/>
        <v>985615.633703492</v>
      </c>
      <c r="D198" s="3">
        <f t="shared" ca="1" si="21"/>
        <v>668636.45034490281</v>
      </c>
      <c r="E198" s="3">
        <f t="shared" ca="1" si="22"/>
        <v>316979.18335858919</v>
      </c>
      <c r="F198" s="3">
        <f t="shared" ca="1" si="23"/>
        <v>123123596.26493114</v>
      </c>
      <c r="G198" s="52">
        <v>49683</v>
      </c>
      <c r="H198" s="3">
        <f t="shared" ca="1" si="24"/>
        <v>3343.1822517245141</v>
      </c>
      <c r="I198" s="53">
        <f t="shared" ca="1" si="25"/>
        <v>61226.525422351711</v>
      </c>
      <c r="J198" s="55">
        <f t="shared" ca="1" si="27"/>
        <v>1050185.3413775682</v>
      </c>
      <c r="K198" s="20"/>
      <c r="L198" s="20"/>
      <c r="M198" s="20"/>
      <c r="O198" s="19">
        <f t="shared" si="28"/>
        <v>31</v>
      </c>
    </row>
    <row r="199" spans="2:15" ht="17.399999999999999" customHeight="1" x14ac:dyDescent="0.3">
      <c r="B199" s="48">
        <v>152</v>
      </c>
      <c r="C199" s="2">
        <f t="shared" ca="1" si="26"/>
        <v>985615.633703492</v>
      </c>
      <c r="D199" s="3">
        <f t="shared" ca="1" si="21"/>
        <v>666919.47976837703</v>
      </c>
      <c r="E199" s="3">
        <f t="shared" ca="1" si="22"/>
        <v>318696.15393511497</v>
      </c>
      <c r="F199" s="3">
        <f t="shared" ca="1" si="23"/>
        <v>122804900.11099602</v>
      </c>
      <c r="G199" s="52">
        <v>49714</v>
      </c>
      <c r="H199" s="3">
        <f t="shared" ca="1" si="24"/>
        <v>3334.597398841885</v>
      </c>
      <c r="I199" s="53">
        <f t="shared" ca="1" si="25"/>
        <v>61069.303747405844</v>
      </c>
      <c r="J199" s="55">
        <f t="shared" ca="1" si="27"/>
        <v>1050019.5348497396</v>
      </c>
      <c r="K199" s="20"/>
      <c r="L199" s="20"/>
      <c r="M199" s="20"/>
      <c r="O199" s="19">
        <f t="shared" si="28"/>
        <v>31</v>
      </c>
    </row>
    <row r="200" spans="2:15" ht="17.399999999999999" customHeight="1" x14ac:dyDescent="0.3">
      <c r="B200" s="48">
        <v>153</v>
      </c>
      <c r="C200" s="2">
        <f t="shared" ca="1" si="26"/>
        <v>985615.633703492</v>
      </c>
      <c r="D200" s="3">
        <f t="shared" ca="1" si="21"/>
        <v>665193.20893456182</v>
      </c>
      <c r="E200" s="3">
        <f t="shared" ca="1" si="22"/>
        <v>320422.42476893018</v>
      </c>
      <c r="F200" s="3">
        <f t="shared" ca="1" si="23"/>
        <v>122484477.6862271</v>
      </c>
      <c r="G200" s="52">
        <v>49743</v>
      </c>
      <c r="H200" s="3">
        <f t="shared" ca="1" si="24"/>
        <v>3325.9660446728089</v>
      </c>
      <c r="I200" s="53">
        <f t="shared" ca="1" si="25"/>
        <v>56981.47365150215</v>
      </c>
      <c r="J200" s="55">
        <f t="shared" ca="1" si="27"/>
        <v>1045923.0733996669</v>
      </c>
      <c r="K200" s="20"/>
      <c r="L200" s="20"/>
      <c r="M200" s="20"/>
      <c r="O200" s="19">
        <f t="shared" si="28"/>
        <v>29</v>
      </c>
    </row>
    <row r="201" spans="2:15" ht="17.399999999999999" customHeight="1" x14ac:dyDescent="0.3">
      <c r="B201" s="48">
        <v>154</v>
      </c>
      <c r="C201" s="2">
        <f t="shared" ca="1" si="26"/>
        <v>985615.633703492</v>
      </c>
      <c r="D201" s="3">
        <f t="shared" ca="1" si="21"/>
        <v>663457.58746706345</v>
      </c>
      <c r="E201" s="3">
        <f t="shared" ca="1" si="22"/>
        <v>322158.04623642855</v>
      </c>
      <c r="F201" s="3">
        <f t="shared" ca="1" si="23"/>
        <v>122162319.63999067</v>
      </c>
      <c r="G201" s="52">
        <v>49774</v>
      </c>
      <c r="H201" s="3">
        <f t="shared" ca="1" si="24"/>
        <v>3317.2879373353171</v>
      </c>
      <c r="I201" s="53">
        <f t="shared" ca="1" si="25"/>
        <v>60752.300932368642</v>
      </c>
      <c r="J201" s="55">
        <f t="shared" ca="1" si="27"/>
        <v>1049685.222573196</v>
      </c>
      <c r="K201" s="20"/>
      <c r="L201" s="20"/>
      <c r="M201" s="20"/>
      <c r="O201" s="19">
        <f t="shared" si="28"/>
        <v>31</v>
      </c>
    </row>
    <row r="202" spans="2:15" ht="17.399999999999999" customHeight="1" x14ac:dyDescent="0.3">
      <c r="B202" s="48">
        <v>155</v>
      </c>
      <c r="C202" s="2">
        <f t="shared" ca="1" si="26"/>
        <v>985615.633703492</v>
      </c>
      <c r="D202" s="3">
        <f t="shared" ca="1" si="21"/>
        <v>661712.56471661618</v>
      </c>
      <c r="E202" s="3">
        <f t="shared" ca="1" si="22"/>
        <v>323903.06898687582</v>
      </c>
      <c r="F202" s="3">
        <f t="shared" ca="1" si="23"/>
        <v>121838416.57100379</v>
      </c>
      <c r="G202" s="52">
        <v>49804</v>
      </c>
      <c r="H202" s="3">
        <f t="shared" ca="1" si="24"/>
        <v>3308.5628235830809</v>
      </c>
      <c r="I202" s="53">
        <f t="shared" ca="1" si="25"/>
        <v>58637.913427195519</v>
      </c>
      <c r="J202" s="55">
        <f t="shared" ca="1" si="27"/>
        <v>1047562.1099542705</v>
      </c>
      <c r="K202" s="20"/>
      <c r="L202" s="20"/>
      <c r="M202" s="20"/>
      <c r="O202" s="19">
        <f t="shared" si="28"/>
        <v>30</v>
      </c>
    </row>
    <row r="203" spans="2:15" ht="17.399999999999999" customHeight="1" x14ac:dyDescent="0.3">
      <c r="B203" s="48">
        <v>156</v>
      </c>
      <c r="C203" s="2">
        <f t="shared" ca="1" si="26"/>
        <v>985615.633703492</v>
      </c>
      <c r="D203" s="3">
        <f t="shared" ca="1" si="21"/>
        <v>659958.08975960396</v>
      </c>
      <c r="E203" s="3">
        <f t="shared" ca="1" si="22"/>
        <v>325657.54394388804</v>
      </c>
      <c r="F203" s="3">
        <f t="shared" ca="1" si="23"/>
        <v>121512759.02705991</v>
      </c>
      <c r="G203" s="52">
        <v>49835</v>
      </c>
      <c r="H203" s="3">
        <f t="shared" ca="1" si="24"/>
        <v>3299.79044879802</v>
      </c>
      <c r="I203" s="53">
        <f t="shared" ca="1" si="25"/>
        <v>60431.854619217876</v>
      </c>
      <c r="J203" s="55">
        <f t="shared" ca="1" si="27"/>
        <v>1049347.2787715078</v>
      </c>
      <c r="K203" s="20"/>
      <c r="L203" s="20"/>
      <c r="M203" s="20"/>
      <c r="O203" s="19">
        <f t="shared" si="28"/>
        <v>31</v>
      </c>
    </row>
    <row r="204" spans="2:15" ht="17.399999999999999" customHeight="1" x14ac:dyDescent="0.3">
      <c r="B204" s="48">
        <v>157</v>
      </c>
      <c r="C204" s="2">
        <f t="shared" ca="1" si="26"/>
        <v>985615.633703492</v>
      </c>
      <c r="D204" s="3">
        <f t="shared" ca="1" si="21"/>
        <v>658194.11139657453</v>
      </c>
      <c r="E204" s="3">
        <f t="shared" ca="1" si="22"/>
        <v>327421.52230691747</v>
      </c>
      <c r="F204" s="3">
        <f t="shared" ca="1" si="23"/>
        <v>121185337.50475299</v>
      </c>
      <c r="G204" s="52">
        <v>49865</v>
      </c>
      <c r="H204" s="3">
        <f t="shared" ca="1" si="24"/>
        <v>3290.9705569828725</v>
      </c>
      <c r="I204" s="53">
        <f t="shared" ca="1" si="25"/>
        <v>58326.124332988758</v>
      </c>
      <c r="J204" s="55">
        <f t="shared" ca="1" si="27"/>
        <v>1047232.7285934637</v>
      </c>
      <c r="K204" s="20"/>
      <c r="L204" s="20"/>
      <c r="M204" s="20"/>
      <c r="O204" s="19">
        <f t="shared" si="28"/>
        <v>30</v>
      </c>
    </row>
    <row r="205" spans="2:15" ht="17.399999999999999" customHeight="1" x14ac:dyDescent="0.3">
      <c r="B205" s="48">
        <v>158</v>
      </c>
      <c r="C205" s="2">
        <f t="shared" ca="1" si="26"/>
        <v>985615.633703492</v>
      </c>
      <c r="D205" s="3">
        <f t="shared" ca="1" si="21"/>
        <v>656420.57815074536</v>
      </c>
      <c r="E205" s="3">
        <f t="shared" ca="1" si="22"/>
        <v>329195.05555274663</v>
      </c>
      <c r="F205" s="3">
        <f t="shared" ca="1" si="23"/>
        <v>120856142.44920024</v>
      </c>
      <c r="G205" s="52">
        <v>49896</v>
      </c>
      <c r="H205" s="3">
        <f t="shared" ca="1" si="24"/>
        <v>3282.102890753727</v>
      </c>
      <c r="I205" s="53">
        <f t="shared" ca="1" si="25"/>
        <v>60107.927402357484</v>
      </c>
      <c r="J205" s="55">
        <f t="shared" ca="1" si="27"/>
        <v>1049005.6639966033</v>
      </c>
      <c r="K205" s="20"/>
      <c r="L205" s="20"/>
      <c r="M205" s="20"/>
      <c r="O205" s="19">
        <f t="shared" si="28"/>
        <v>31</v>
      </c>
    </row>
    <row r="206" spans="2:15" ht="17.399999999999999" customHeight="1" x14ac:dyDescent="0.3">
      <c r="B206" s="48">
        <v>159</v>
      </c>
      <c r="C206" s="2">
        <f t="shared" ca="1" si="26"/>
        <v>985615.633703492</v>
      </c>
      <c r="D206" s="3">
        <f t="shared" ca="1" si="21"/>
        <v>654637.4382665013</v>
      </c>
      <c r="E206" s="3">
        <f t="shared" ca="1" si="22"/>
        <v>330978.1954369907</v>
      </c>
      <c r="F206" s="3">
        <f t="shared" ca="1" si="23"/>
        <v>120525164.25376326</v>
      </c>
      <c r="G206" s="52">
        <v>49927</v>
      </c>
      <c r="H206" s="3">
        <f t="shared" ca="1" si="24"/>
        <v>3273.1871913325067</v>
      </c>
      <c r="I206" s="53">
        <f t="shared" ca="1" si="25"/>
        <v>59944.646654803313</v>
      </c>
      <c r="J206" s="55">
        <f t="shared" ca="1" si="27"/>
        <v>1048833.4675496279</v>
      </c>
      <c r="K206" s="20"/>
      <c r="L206" s="20"/>
      <c r="M206" s="20"/>
      <c r="O206" s="19">
        <f t="shared" si="28"/>
        <v>31</v>
      </c>
    </row>
    <row r="207" spans="2:15" ht="17.399999999999999" customHeight="1" x14ac:dyDescent="0.3">
      <c r="B207" s="48">
        <v>160</v>
      </c>
      <c r="C207" s="2">
        <f t="shared" ca="1" si="26"/>
        <v>985615.633703492</v>
      </c>
      <c r="D207" s="3">
        <f t="shared" ca="1" si="21"/>
        <v>652844.63970788429</v>
      </c>
      <c r="E207" s="3">
        <f t="shared" ca="1" si="22"/>
        <v>332770.99399560771</v>
      </c>
      <c r="F207" s="3">
        <f t="shared" ca="1" si="23"/>
        <v>120192393.25976765</v>
      </c>
      <c r="G207" s="52">
        <v>49957</v>
      </c>
      <c r="H207" s="3">
        <f t="shared" ca="1" si="24"/>
        <v>3264.2231985394214</v>
      </c>
      <c r="I207" s="53">
        <f t="shared" ca="1" si="25"/>
        <v>57852.07884180636</v>
      </c>
      <c r="J207" s="55">
        <f t="shared" ca="1" si="27"/>
        <v>1046731.9357438379</v>
      </c>
      <c r="K207" s="20"/>
      <c r="L207" s="20"/>
      <c r="M207" s="20"/>
      <c r="O207" s="19">
        <f t="shared" si="28"/>
        <v>30</v>
      </c>
    </row>
    <row r="208" spans="2:15" ht="17.399999999999999" customHeight="1" x14ac:dyDescent="0.3">
      <c r="B208" s="48">
        <v>161</v>
      </c>
      <c r="C208" s="2">
        <f t="shared" ca="1" si="26"/>
        <v>985615.633703492</v>
      </c>
      <c r="D208" s="3">
        <f t="shared" ca="1" si="21"/>
        <v>651042.13015707477</v>
      </c>
      <c r="E208" s="3">
        <f t="shared" ca="1" si="22"/>
        <v>334573.50354641723</v>
      </c>
      <c r="F208" s="3">
        <f t="shared" ca="1" si="23"/>
        <v>119857819.75622123</v>
      </c>
      <c r="G208" s="52">
        <v>49988</v>
      </c>
      <c r="H208" s="3">
        <f t="shared" ca="1" si="24"/>
        <v>3255.2106507853737</v>
      </c>
      <c r="I208" s="53">
        <f t="shared" ca="1" si="25"/>
        <v>59615.427056844754</v>
      </c>
      <c r="J208" s="55">
        <f t="shared" ca="1" si="27"/>
        <v>1048486.2714111221</v>
      </c>
      <c r="K208" s="20"/>
      <c r="L208" s="20"/>
      <c r="M208" s="20"/>
      <c r="O208" s="19">
        <f t="shared" si="28"/>
        <v>31</v>
      </c>
    </row>
    <row r="209" spans="2:15" ht="17.399999999999999" customHeight="1" x14ac:dyDescent="0.3">
      <c r="B209" s="48">
        <v>162</v>
      </c>
      <c r="C209" s="2">
        <f t="shared" ca="1" si="26"/>
        <v>985615.633703492</v>
      </c>
      <c r="D209" s="3">
        <f t="shared" ca="1" si="21"/>
        <v>649229.85701286502</v>
      </c>
      <c r="E209" s="3">
        <f t="shared" ca="1" si="22"/>
        <v>336385.77669062698</v>
      </c>
      <c r="F209" s="3">
        <f t="shared" ca="1" si="23"/>
        <v>119521433.9795306</v>
      </c>
      <c r="G209" s="52">
        <v>50018</v>
      </c>
      <c r="H209" s="3">
        <f t="shared" ca="1" si="24"/>
        <v>3246.1492850643249</v>
      </c>
      <c r="I209" s="53">
        <f t="shared" ca="1" si="25"/>
        <v>57531.753482986191</v>
      </c>
      <c r="J209" s="55">
        <f t="shared" ca="1" si="27"/>
        <v>1046393.5364715426</v>
      </c>
      <c r="K209" s="20"/>
      <c r="L209" s="20"/>
      <c r="M209" s="20"/>
      <c r="O209" s="19">
        <f t="shared" si="28"/>
        <v>30</v>
      </c>
    </row>
    <row r="210" spans="2:15" ht="17.399999999999999" customHeight="1" x14ac:dyDescent="0.3">
      <c r="B210" s="48">
        <v>163</v>
      </c>
      <c r="C210" s="2">
        <f t="shared" ca="1" si="26"/>
        <v>985615.633703492</v>
      </c>
      <c r="D210" s="3">
        <f t="shared" ca="1" si="21"/>
        <v>647407.76738912414</v>
      </c>
      <c r="E210" s="3">
        <f t="shared" ca="1" si="22"/>
        <v>338207.86631436786</v>
      </c>
      <c r="F210" s="3">
        <f t="shared" ca="1" si="23"/>
        <v>119183226.11321624</v>
      </c>
      <c r="G210" s="52">
        <v>50049</v>
      </c>
      <c r="H210" s="3">
        <f t="shared" ca="1" si="24"/>
        <v>3237.0388369456209</v>
      </c>
      <c r="I210" s="53">
        <f t="shared" ca="1" si="25"/>
        <v>59282.631253847176</v>
      </c>
      <c r="J210" s="55">
        <f t="shared" ca="1" si="27"/>
        <v>1048135.3037942848</v>
      </c>
      <c r="K210" s="20"/>
      <c r="L210" s="20"/>
      <c r="M210" s="20"/>
      <c r="O210" s="19">
        <f t="shared" si="28"/>
        <v>31</v>
      </c>
    </row>
    <row r="211" spans="2:15" ht="17.399999999999999" customHeight="1" x14ac:dyDescent="0.3">
      <c r="B211" s="48">
        <v>164</v>
      </c>
      <c r="C211" s="2">
        <f t="shared" ca="1" si="26"/>
        <v>985615.633703492</v>
      </c>
      <c r="D211" s="3">
        <f t="shared" ca="1" si="21"/>
        <v>645575.80811325461</v>
      </c>
      <c r="E211" s="3">
        <f t="shared" ca="1" si="22"/>
        <v>340039.82559023739</v>
      </c>
      <c r="F211" s="3">
        <f t="shared" ca="1" si="23"/>
        <v>118843186.287626</v>
      </c>
      <c r="G211" s="52">
        <v>50080</v>
      </c>
      <c r="H211" s="3">
        <f t="shared" ca="1" si="24"/>
        <v>3227.879040566273</v>
      </c>
      <c r="I211" s="53">
        <f t="shared" ca="1" si="25"/>
        <v>59114.880152155252</v>
      </c>
      <c r="J211" s="55">
        <f t="shared" ca="1" si="27"/>
        <v>1047958.3928962136</v>
      </c>
      <c r="K211" s="20"/>
      <c r="L211" s="20"/>
      <c r="M211" s="20"/>
      <c r="O211" s="19">
        <f t="shared" si="28"/>
        <v>31</v>
      </c>
    </row>
    <row r="212" spans="2:15" ht="17.399999999999999" customHeight="1" x14ac:dyDescent="0.3">
      <c r="B212" s="48">
        <v>165</v>
      </c>
      <c r="C212" s="2">
        <f t="shared" ca="1" si="26"/>
        <v>985615.633703492</v>
      </c>
      <c r="D212" s="3">
        <f t="shared" ca="1" si="21"/>
        <v>643733.92572464084</v>
      </c>
      <c r="E212" s="3">
        <f t="shared" ca="1" si="22"/>
        <v>341881.70797885116</v>
      </c>
      <c r="F212" s="3">
        <f t="shared" ca="1" si="23"/>
        <v>118501304.57964715</v>
      </c>
      <c r="G212" s="52">
        <v>50108</v>
      </c>
      <c r="H212" s="3">
        <f t="shared" ca="1" si="24"/>
        <v>3218.6696286232041</v>
      </c>
      <c r="I212" s="53">
        <f t="shared" ca="1" si="25"/>
        <v>53241.74745685645</v>
      </c>
      <c r="J212" s="55">
        <f t="shared" ca="1" si="27"/>
        <v>1042076.0507889716</v>
      </c>
      <c r="K212" s="20"/>
      <c r="L212" s="20"/>
      <c r="M212" s="20"/>
      <c r="O212" s="19">
        <f t="shared" si="28"/>
        <v>28</v>
      </c>
    </row>
    <row r="213" spans="2:15" ht="17.399999999999999" customHeight="1" x14ac:dyDescent="0.3">
      <c r="B213" s="48">
        <v>166</v>
      </c>
      <c r="C213" s="2">
        <f t="shared" ca="1" si="26"/>
        <v>985615.633703492</v>
      </c>
      <c r="D213" s="3">
        <f t="shared" ca="1" si="21"/>
        <v>641882.06647308881</v>
      </c>
      <c r="E213" s="3">
        <f t="shared" ca="1" si="22"/>
        <v>343733.56723040319</v>
      </c>
      <c r="F213" s="3">
        <f t="shared" ca="1" si="23"/>
        <v>118157571.01241675</v>
      </c>
      <c r="G213" s="52">
        <v>50139</v>
      </c>
      <c r="H213" s="3">
        <f t="shared" ca="1" si="24"/>
        <v>3209.410332365444</v>
      </c>
      <c r="I213" s="53">
        <f t="shared" ca="1" si="25"/>
        <v>58776.647071504987</v>
      </c>
      <c r="J213" s="55">
        <f t="shared" ca="1" si="27"/>
        <v>1047601.6911073624</v>
      </c>
      <c r="K213" s="20"/>
      <c r="L213" s="20"/>
      <c r="M213" s="20"/>
      <c r="O213" s="19">
        <f t="shared" si="28"/>
        <v>31</v>
      </c>
    </row>
    <row r="214" spans="2:15" ht="17.399999999999999" customHeight="1" x14ac:dyDescent="0.3">
      <c r="B214" s="48">
        <v>167</v>
      </c>
      <c r="C214" s="2">
        <f t="shared" ca="1" si="26"/>
        <v>985615.633703492</v>
      </c>
      <c r="D214" s="3">
        <f t="shared" ca="1" si="21"/>
        <v>640020.17631725746</v>
      </c>
      <c r="E214" s="3">
        <f t="shared" ca="1" si="22"/>
        <v>345595.45738623454</v>
      </c>
      <c r="F214" s="3">
        <f t="shared" ca="1" si="23"/>
        <v>117811975.55503051</v>
      </c>
      <c r="G214" s="52">
        <v>50169</v>
      </c>
      <c r="H214" s="3">
        <f t="shared" ca="1" si="24"/>
        <v>3200.1008815862874</v>
      </c>
      <c r="I214" s="53">
        <f t="shared" ca="1" si="25"/>
        <v>56715.634085960031</v>
      </c>
      <c r="J214" s="55">
        <f t="shared" ca="1" si="27"/>
        <v>1045531.3686710383</v>
      </c>
      <c r="K214" s="20"/>
      <c r="L214" s="20"/>
      <c r="M214" s="20"/>
      <c r="O214" s="19">
        <f t="shared" si="28"/>
        <v>30</v>
      </c>
    </row>
    <row r="215" spans="2:15" ht="17.399999999999999" customHeight="1" x14ac:dyDescent="0.3">
      <c r="B215" s="48">
        <v>168</v>
      </c>
      <c r="C215" s="2">
        <f t="shared" ca="1" si="26"/>
        <v>985615.633703492</v>
      </c>
      <c r="D215" s="3">
        <f t="shared" ca="1" si="21"/>
        <v>638148.20092308195</v>
      </c>
      <c r="E215" s="3">
        <f t="shared" ca="1" si="22"/>
        <v>347467.43278041005</v>
      </c>
      <c r="F215" s="3">
        <f t="shared" ca="1" si="23"/>
        <v>117464508.1222501</v>
      </c>
      <c r="G215" s="52">
        <v>50200</v>
      </c>
      <c r="H215" s="3">
        <f t="shared" ca="1" si="24"/>
        <v>3190.7410046154096</v>
      </c>
      <c r="I215" s="53">
        <f t="shared" ca="1" si="25"/>
        <v>58434.739875295127</v>
      </c>
      <c r="J215" s="55">
        <f t="shared" ca="1" si="27"/>
        <v>1047241.1145834025</v>
      </c>
      <c r="K215" s="20"/>
      <c r="L215" s="20"/>
      <c r="M215" s="20"/>
      <c r="O215" s="19">
        <f t="shared" si="28"/>
        <v>31</v>
      </c>
    </row>
    <row r="216" spans="2:15" ht="17.399999999999999" customHeight="1" x14ac:dyDescent="0.3">
      <c r="B216" s="48">
        <v>169</v>
      </c>
      <c r="C216" s="2">
        <f t="shared" ca="1" si="26"/>
        <v>985615.633703492</v>
      </c>
      <c r="D216" s="3">
        <f t="shared" ca="1" si="21"/>
        <v>636266.08566218801</v>
      </c>
      <c r="E216" s="3">
        <f t="shared" ca="1" si="22"/>
        <v>349349.54804130399</v>
      </c>
      <c r="F216" s="3">
        <f t="shared" ca="1" si="23"/>
        <v>117115158.5742088</v>
      </c>
      <c r="G216" s="52">
        <v>50230</v>
      </c>
      <c r="H216" s="3">
        <f t="shared" ca="1" si="24"/>
        <v>3181.3304283109401</v>
      </c>
      <c r="I216" s="53">
        <f t="shared" ca="1" si="25"/>
        <v>56382.963898680042</v>
      </c>
      <c r="J216" s="55">
        <f t="shared" ca="1" si="27"/>
        <v>1045179.928030483</v>
      </c>
      <c r="K216" s="20"/>
      <c r="L216" s="20"/>
      <c r="M216" s="20"/>
      <c r="O216" s="19">
        <f t="shared" si="28"/>
        <v>30</v>
      </c>
    </row>
    <row r="217" spans="2:15" ht="17.399999999999999" customHeight="1" x14ac:dyDescent="0.3">
      <c r="B217" s="48">
        <v>170</v>
      </c>
      <c r="C217" s="2">
        <f t="shared" ca="1" si="26"/>
        <v>985615.633703492</v>
      </c>
      <c r="D217" s="3">
        <f t="shared" ca="1" si="21"/>
        <v>634373.77561029769</v>
      </c>
      <c r="E217" s="3">
        <f t="shared" ca="1" si="22"/>
        <v>351241.85809319431</v>
      </c>
      <c r="F217" s="3">
        <f t="shared" ca="1" si="23"/>
        <v>116763916.71611561</v>
      </c>
      <c r="G217" s="52">
        <v>50261</v>
      </c>
      <c r="H217" s="3">
        <f t="shared" ca="1" si="24"/>
        <v>3171.8688780514885</v>
      </c>
      <c r="I217" s="53">
        <f t="shared" ca="1" si="25"/>
        <v>58089.118652807563</v>
      </c>
      <c r="J217" s="55">
        <f t="shared" ca="1" si="27"/>
        <v>1046876.6212343511</v>
      </c>
      <c r="K217" s="20"/>
      <c r="L217" s="20"/>
      <c r="M217" s="20"/>
      <c r="O217" s="19">
        <f t="shared" si="28"/>
        <v>31</v>
      </c>
    </row>
    <row r="218" spans="2:15" ht="17.399999999999999" customHeight="1" x14ac:dyDescent="0.3">
      <c r="B218" s="48">
        <v>171</v>
      </c>
      <c r="C218" s="2">
        <f t="shared" ca="1" si="26"/>
        <v>985615.633703492</v>
      </c>
      <c r="D218" s="3">
        <f t="shared" ca="1" si="21"/>
        <v>632471.21554562624</v>
      </c>
      <c r="E218" s="3">
        <f t="shared" ca="1" si="22"/>
        <v>353144.41815786576</v>
      </c>
      <c r="F218" s="3">
        <f t="shared" ca="1" si="23"/>
        <v>116410772.29795775</v>
      </c>
      <c r="G218" s="52">
        <v>50292</v>
      </c>
      <c r="H218" s="3">
        <f t="shared" ca="1" si="24"/>
        <v>3162.3560777281314</v>
      </c>
      <c r="I218" s="53">
        <f t="shared" ca="1" si="25"/>
        <v>57914.90269119334</v>
      </c>
      <c r="J218" s="55">
        <f t="shared" ca="1" si="27"/>
        <v>1046692.8924724135</v>
      </c>
      <c r="K218" s="20"/>
      <c r="L218" s="20"/>
      <c r="M218" s="20"/>
      <c r="O218" s="19">
        <f t="shared" si="28"/>
        <v>31</v>
      </c>
    </row>
    <row r="219" spans="2:15" ht="17.399999999999999" customHeight="1" x14ac:dyDescent="0.3">
      <c r="B219" s="48">
        <v>172</v>
      </c>
      <c r="C219" s="2">
        <f t="shared" ca="1" si="26"/>
        <v>985615.633703492</v>
      </c>
      <c r="D219" s="3">
        <f t="shared" ca="1" si="21"/>
        <v>630558.34994727117</v>
      </c>
      <c r="E219" s="3">
        <f t="shared" ca="1" si="22"/>
        <v>355057.28375622083</v>
      </c>
      <c r="F219" s="3">
        <f t="shared" ca="1" si="23"/>
        <v>116055715.01420152</v>
      </c>
      <c r="G219" s="52">
        <v>50322</v>
      </c>
      <c r="H219" s="3">
        <f t="shared" ca="1" si="24"/>
        <v>3152.791749736356</v>
      </c>
      <c r="I219" s="53">
        <f t="shared" ca="1" si="25"/>
        <v>55877.170703019721</v>
      </c>
      <c r="J219" s="55">
        <f t="shared" ca="1" si="27"/>
        <v>1044645.5961562481</v>
      </c>
      <c r="K219" s="20"/>
      <c r="L219" s="20"/>
      <c r="M219" s="20"/>
      <c r="O219" s="19">
        <f t="shared" si="28"/>
        <v>30</v>
      </c>
    </row>
    <row r="220" spans="2:15" ht="17.399999999999999" customHeight="1" x14ac:dyDescent="0.3">
      <c r="B220" s="48">
        <v>173</v>
      </c>
      <c r="C220" s="2">
        <f t="shared" ca="1" si="26"/>
        <v>985615.633703492</v>
      </c>
      <c r="D220" s="3">
        <f t="shared" ca="1" si="21"/>
        <v>628635.12299359159</v>
      </c>
      <c r="E220" s="3">
        <f t="shared" ca="1" si="22"/>
        <v>356980.51070990041</v>
      </c>
      <c r="F220" s="3">
        <f t="shared" ca="1" si="23"/>
        <v>115698734.50349163</v>
      </c>
      <c r="G220" s="52">
        <v>50353</v>
      </c>
      <c r="H220" s="3">
        <f t="shared" ca="1" si="24"/>
        <v>3143.1756149679582</v>
      </c>
      <c r="I220" s="53">
        <f t="shared" ca="1" si="25"/>
        <v>57563.634647043946</v>
      </c>
      <c r="J220" s="55">
        <f t="shared" ca="1" si="27"/>
        <v>1046322.4439655039</v>
      </c>
      <c r="K220" s="20"/>
      <c r="L220" s="20"/>
      <c r="M220" s="20"/>
      <c r="O220" s="19">
        <f t="shared" si="28"/>
        <v>31</v>
      </c>
    </row>
    <row r="221" spans="2:15" ht="17.399999999999999" customHeight="1" x14ac:dyDescent="0.3">
      <c r="B221" s="48">
        <v>174</v>
      </c>
      <c r="C221" s="2">
        <f t="shared" ca="1" si="26"/>
        <v>985615.633703492</v>
      </c>
      <c r="D221" s="3">
        <f t="shared" ca="1" si="21"/>
        <v>626701.47856057971</v>
      </c>
      <c r="E221" s="3">
        <f t="shared" ca="1" si="22"/>
        <v>358914.15514291229</v>
      </c>
      <c r="F221" s="3">
        <f t="shared" ca="1" si="23"/>
        <v>115339820.34834871</v>
      </c>
      <c r="G221" s="52">
        <v>50383</v>
      </c>
      <c r="H221" s="3">
        <f t="shared" ca="1" si="24"/>
        <v>3133.5073928028987</v>
      </c>
      <c r="I221" s="53">
        <f t="shared" ca="1" si="25"/>
        <v>55535.392561675981</v>
      </c>
      <c r="J221" s="55">
        <f t="shared" ca="1" si="27"/>
        <v>1044284.5336579708</v>
      </c>
      <c r="K221" s="20"/>
      <c r="L221" s="20"/>
      <c r="M221" s="20"/>
      <c r="O221" s="19">
        <f t="shared" si="28"/>
        <v>30</v>
      </c>
    </row>
    <row r="222" spans="2:15" ht="17.399999999999999" customHeight="1" x14ac:dyDescent="0.3">
      <c r="B222" s="48">
        <v>175</v>
      </c>
      <c r="C222" s="2">
        <f t="shared" ca="1" si="26"/>
        <v>985615.633703492</v>
      </c>
      <c r="D222" s="3">
        <f t="shared" ca="1" si="21"/>
        <v>624757.36022022215</v>
      </c>
      <c r="E222" s="3">
        <f t="shared" ca="1" si="22"/>
        <v>360858.27348326985</v>
      </c>
      <c r="F222" s="3">
        <f t="shared" ca="1" si="23"/>
        <v>114978962.07486543</v>
      </c>
      <c r="G222" s="52">
        <v>50414</v>
      </c>
      <c r="H222" s="3">
        <f t="shared" ca="1" si="24"/>
        <v>3123.7868011011105</v>
      </c>
      <c r="I222" s="53">
        <f t="shared" ca="1" si="25"/>
        <v>57208.55089278095</v>
      </c>
      <c r="J222" s="55">
        <f t="shared" ca="1" si="27"/>
        <v>1045947.9713973741</v>
      </c>
      <c r="K222" s="20"/>
      <c r="L222" s="20"/>
      <c r="M222" s="20"/>
      <c r="O222" s="19">
        <f t="shared" si="28"/>
        <v>31</v>
      </c>
    </row>
    <row r="223" spans="2:15" ht="17.399999999999999" customHeight="1" x14ac:dyDescent="0.3">
      <c r="B223" s="48">
        <v>176</v>
      </c>
      <c r="C223" s="2">
        <f t="shared" ca="1" si="26"/>
        <v>985615.633703492</v>
      </c>
      <c r="D223" s="3">
        <f t="shared" ca="1" si="21"/>
        <v>622802.71123885445</v>
      </c>
      <c r="E223" s="3">
        <f t="shared" ca="1" si="22"/>
        <v>362812.92246463755</v>
      </c>
      <c r="F223" s="3">
        <f t="shared" ca="1" si="23"/>
        <v>114616149.15240079</v>
      </c>
      <c r="G223" s="52">
        <v>50445</v>
      </c>
      <c r="H223" s="3">
        <f t="shared" ca="1" si="24"/>
        <v>3114.013556194272</v>
      </c>
      <c r="I223" s="53">
        <f t="shared" ca="1" si="25"/>
        <v>57029.565189133253</v>
      </c>
      <c r="J223" s="55">
        <f t="shared" ca="1" si="27"/>
        <v>1045759.2124488195</v>
      </c>
      <c r="K223" s="20"/>
      <c r="L223" s="20"/>
      <c r="M223" s="20"/>
      <c r="O223" s="19">
        <f t="shared" si="28"/>
        <v>31</v>
      </c>
    </row>
    <row r="224" spans="2:15" ht="17.399999999999999" customHeight="1" x14ac:dyDescent="0.3">
      <c r="B224" s="48">
        <v>177</v>
      </c>
      <c r="C224" s="2">
        <f t="shared" ca="1" si="26"/>
        <v>985615.633703492</v>
      </c>
      <c r="D224" s="3">
        <f t="shared" ca="1" si="21"/>
        <v>620837.47457550431</v>
      </c>
      <c r="E224" s="3">
        <f t="shared" ca="1" si="22"/>
        <v>364778.15912798769</v>
      </c>
      <c r="F224" s="3">
        <f t="shared" ca="1" si="23"/>
        <v>114251370.99327281</v>
      </c>
      <c r="G224" s="52">
        <v>50473</v>
      </c>
      <c r="H224" s="3">
        <f t="shared" ca="1" si="24"/>
        <v>3104.1873728775217</v>
      </c>
      <c r="I224" s="53">
        <f t="shared" ca="1" si="25"/>
        <v>51348.034820275549</v>
      </c>
      <c r="J224" s="55">
        <f t="shared" ca="1" si="27"/>
        <v>1040067.855896645</v>
      </c>
      <c r="K224" s="20"/>
      <c r="L224" s="20"/>
      <c r="M224" s="20"/>
      <c r="O224" s="19">
        <f t="shared" si="28"/>
        <v>28</v>
      </c>
    </row>
    <row r="225" spans="2:15" ht="17.399999999999999" customHeight="1" x14ac:dyDescent="0.3">
      <c r="B225" s="48">
        <v>178</v>
      </c>
      <c r="C225" s="2">
        <f t="shared" ca="1" si="26"/>
        <v>985615.633703492</v>
      </c>
      <c r="D225" s="3">
        <f t="shared" ca="1" si="21"/>
        <v>618861.59288022772</v>
      </c>
      <c r="E225" s="3">
        <f t="shared" ca="1" si="22"/>
        <v>366754.04082326428</v>
      </c>
      <c r="F225" s="3">
        <f t="shared" ca="1" si="23"/>
        <v>113884616.95244955</v>
      </c>
      <c r="G225" s="52">
        <v>50504</v>
      </c>
      <c r="H225" s="3">
        <f t="shared" ca="1" si="24"/>
        <v>3094.3079644011386</v>
      </c>
      <c r="I225" s="53">
        <f t="shared" ca="1" si="25"/>
        <v>56668.68001266331</v>
      </c>
      <c r="J225" s="55">
        <f t="shared" ca="1" si="27"/>
        <v>1045378.6216805564</v>
      </c>
      <c r="K225" s="20"/>
      <c r="L225" s="20"/>
      <c r="M225" s="20"/>
      <c r="O225" s="19">
        <f t="shared" si="28"/>
        <v>31</v>
      </c>
    </row>
    <row r="226" spans="2:15" ht="17.399999999999999" customHeight="1" x14ac:dyDescent="0.3">
      <c r="B226" s="48">
        <v>179</v>
      </c>
      <c r="C226" s="2">
        <f t="shared" ca="1" si="26"/>
        <v>985615.633703492</v>
      </c>
      <c r="D226" s="3">
        <f t="shared" ca="1" si="21"/>
        <v>616875.0084924351</v>
      </c>
      <c r="E226" s="3">
        <f t="shared" ca="1" si="22"/>
        <v>368740.6252110569</v>
      </c>
      <c r="F226" s="3">
        <f t="shared" ca="1" si="23"/>
        <v>113515876.32723849</v>
      </c>
      <c r="G226" s="52">
        <v>50534</v>
      </c>
      <c r="H226" s="3">
        <f t="shared" ca="1" si="24"/>
        <v>3084.3750424621753</v>
      </c>
      <c r="I226" s="53">
        <f t="shared" ca="1" si="25"/>
        <v>54664.616137175777</v>
      </c>
      <c r="J226" s="55">
        <f t="shared" ca="1" si="27"/>
        <v>1043364.62488313</v>
      </c>
      <c r="K226" s="20"/>
      <c r="L226" s="20"/>
      <c r="M226" s="20"/>
      <c r="O226" s="19">
        <f t="shared" si="28"/>
        <v>30</v>
      </c>
    </row>
    <row r="227" spans="2:15" ht="17.399999999999999" customHeight="1" x14ac:dyDescent="0.3">
      <c r="B227" s="48">
        <v>180</v>
      </c>
      <c r="C227" s="2">
        <f t="shared" ca="1" si="26"/>
        <v>985615.633703492</v>
      </c>
      <c r="D227" s="3">
        <f t="shared" ca="1" si="21"/>
        <v>614877.66343920853</v>
      </c>
      <c r="E227" s="3">
        <f t="shared" ca="1" si="22"/>
        <v>370737.97026428347</v>
      </c>
      <c r="F227" s="3">
        <f t="shared" ca="1" si="23"/>
        <v>113145138.3569742</v>
      </c>
      <c r="G227" s="52">
        <v>50565</v>
      </c>
      <c r="H227" s="3">
        <f t="shared" ca="1" si="24"/>
        <v>3074.3883171960424</v>
      </c>
      <c r="I227" s="53">
        <f t="shared" ca="1" si="25"/>
        <v>56303.874658310284</v>
      </c>
      <c r="J227" s="55">
        <f t="shared" ca="1" si="27"/>
        <v>1044993.8966789984</v>
      </c>
      <c r="K227" s="20"/>
      <c r="L227" s="20"/>
      <c r="M227" s="20"/>
      <c r="O227" s="19">
        <f t="shared" si="28"/>
        <v>31</v>
      </c>
    </row>
    <row r="228" spans="2:15" ht="17.399999999999999" customHeight="1" x14ac:dyDescent="0.3">
      <c r="B228" s="48">
        <v>181</v>
      </c>
      <c r="C228" s="2">
        <f t="shared" ca="1" si="26"/>
        <v>985615.633703492</v>
      </c>
      <c r="D228" s="3">
        <f t="shared" ca="1" si="21"/>
        <v>612869.49943361024</v>
      </c>
      <c r="E228" s="3">
        <f t="shared" ca="1" si="22"/>
        <v>372746.13426988176</v>
      </c>
      <c r="F228" s="3">
        <f t="shared" ca="1" si="23"/>
        <v>112772392.22270432</v>
      </c>
      <c r="G228" s="52">
        <v>50595</v>
      </c>
      <c r="H228" s="3">
        <f t="shared" ca="1" si="24"/>
        <v>3064.3474971680512</v>
      </c>
      <c r="I228" s="53">
        <f t="shared" ca="1" si="25"/>
        <v>54309.666411347614</v>
      </c>
      <c r="J228" s="55">
        <f t="shared" ca="1" si="27"/>
        <v>1042989.6476120076</v>
      </c>
      <c r="K228" s="20"/>
      <c r="L228" s="20"/>
      <c r="M228" s="20"/>
      <c r="O228" s="19">
        <f t="shared" si="28"/>
        <v>30</v>
      </c>
    </row>
    <row r="229" spans="2:15" ht="17.399999999999999" customHeight="1" x14ac:dyDescent="0.3">
      <c r="B229" s="48">
        <v>182</v>
      </c>
      <c r="C229" s="2">
        <f t="shared" ca="1" si="26"/>
        <v>985615.633703492</v>
      </c>
      <c r="D229" s="3">
        <f t="shared" ca="1" si="21"/>
        <v>610850.45787298179</v>
      </c>
      <c r="E229" s="3">
        <f t="shared" ca="1" si="22"/>
        <v>374765.17583051021</v>
      </c>
      <c r="F229" s="3">
        <f t="shared" ca="1" si="23"/>
        <v>112397627.04687381</v>
      </c>
      <c r="G229" s="52">
        <v>50626</v>
      </c>
      <c r="H229" s="3">
        <f t="shared" ca="1" si="24"/>
        <v>3054.2522893649088</v>
      </c>
      <c r="I229" s="53">
        <f t="shared" ca="1" si="25"/>
        <v>55935.106542461341</v>
      </c>
      <c r="J229" s="55">
        <f t="shared" ca="1" si="27"/>
        <v>1044604.9925353182</v>
      </c>
      <c r="K229" s="20"/>
      <c r="L229" s="20"/>
      <c r="M229" s="20"/>
      <c r="O229" s="19">
        <f t="shared" si="28"/>
        <v>31</v>
      </c>
    </row>
    <row r="230" spans="2:15" ht="17.399999999999999" customHeight="1" x14ac:dyDescent="0.3">
      <c r="B230" s="48">
        <v>183</v>
      </c>
      <c r="C230" s="2">
        <f t="shared" ca="1" si="26"/>
        <v>985615.633703492</v>
      </c>
      <c r="D230" s="3">
        <f t="shared" ca="1" si="21"/>
        <v>608820.4798372332</v>
      </c>
      <c r="E230" s="3">
        <f t="shared" ca="1" si="22"/>
        <v>376795.1538662588</v>
      </c>
      <c r="F230" s="3">
        <f t="shared" ca="1" si="23"/>
        <v>112020831.89300755</v>
      </c>
      <c r="G230" s="52">
        <v>50657</v>
      </c>
      <c r="H230" s="3">
        <f t="shared" ca="1" si="24"/>
        <v>3044.1023991861662</v>
      </c>
      <c r="I230" s="53">
        <f t="shared" ca="1" si="25"/>
        <v>55749.223015249408</v>
      </c>
      <c r="J230" s="55">
        <f t="shared" ca="1" si="27"/>
        <v>1044408.9591179275</v>
      </c>
      <c r="K230" s="20"/>
      <c r="L230" s="20"/>
      <c r="M230" s="20"/>
      <c r="O230" s="19">
        <f t="shared" si="28"/>
        <v>31</v>
      </c>
    </row>
    <row r="231" spans="2:15" ht="17.399999999999999" customHeight="1" x14ac:dyDescent="0.3">
      <c r="B231" s="48">
        <v>184</v>
      </c>
      <c r="C231" s="2">
        <f t="shared" ca="1" si="26"/>
        <v>985615.633703492</v>
      </c>
      <c r="D231" s="3">
        <f t="shared" ca="1" si="21"/>
        <v>606779.50608712423</v>
      </c>
      <c r="E231" s="3">
        <f t="shared" ca="1" si="22"/>
        <v>378836.12761636777</v>
      </c>
      <c r="F231" s="3">
        <f t="shared" ca="1" si="23"/>
        <v>111641995.76539119</v>
      </c>
      <c r="G231" s="52">
        <v>50687</v>
      </c>
      <c r="H231" s="3">
        <f t="shared" ca="1" si="24"/>
        <v>3033.8975304356213</v>
      </c>
      <c r="I231" s="53">
        <f t="shared" ca="1" si="25"/>
        <v>53769.999308643615</v>
      </c>
      <c r="J231" s="55">
        <f t="shared" ca="1" si="27"/>
        <v>1042419.5305425712</v>
      </c>
      <c r="K231" s="20"/>
      <c r="L231" s="20"/>
      <c r="M231" s="20"/>
      <c r="O231" s="19">
        <f t="shared" si="28"/>
        <v>30</v>
      </c>
    </row>
    <row r="232" spans="2:15" ht="17.399999999999999" customHeight="1" x14ac:dyDescent="0.3">
      <c r="B232" s="48">
        <v>185</v>
      </c>
      <c r="C232" s="2">
        <f t="shared" ca="1" si="26"/>
        <v>985615.633703492</v>
      </c>
      <c r="D232" s="3">
        <f t="shared" ca="1" si="21"/>
        <v>604727.47706253559</v>
      </c>
      <c r="E232" s="3">
        <f t="shared" ca="1" si="22"/>
        <v>380888.15664095641</v>
      </c>
      <c r="F232" s="3">
        <f t="shared" ca="1" si="23"/>
        <v>111261107.60875022</v>
      </c>
      <c r="G232" s="52">
        <v>50718</v>
      </c>
      <c r="H232" s="3">
        <f t="shared" ca="1" si="24"/>
        <v>3023.6373853126779</v>
      </c>
      <c r="I232" s="53">
        <f t="shared" ca="1" si="25"/>
        <v>55374.429899634029</v>
      </c>
      <c r="J232" s="55">
        <f t="shared" ca="1" si="27"/>
        <v>1044013.7009884387</v>
      </c>
      <c r="K232" s="20"/>
      <c r="L232" s="20"/>
      <c r="M232" s="20"/>
      <c r="O232" s="19">
        <f t="shared" si="28"/>
        <v>31</v>
      </c>
    </row>
    <row r="233" spans="2:15" ht="17.399999999999999" customHeight="1" x14ac:dyDescent="0.3">
      <c r="B233" s="48">
        <v>186</v>
      </c>
      <c r="C233" s="2">
        <f t="shared" ca="1" si="26"/>
        <v>985615.633703492</v>
      </c>
      <c r="D233" s="3">
        <f t="shared" ca="1" si="21"/>
        <v>602664.33288073039</v>
      </c>
      <c r="E233" s="3">
        <f t="shared" ca="1" si="22"/>
        <v>382951.30082276161</v>
      </c>
      <c r="F233" s="3">
        <f t="shared" ca="1" si="23"/>
        <v>110878156.30792746</v>
      </c>
      <c r="G233" s="52">
        <v>50748</v>
      </c>
      <c r="H233" s="3">
        <f t="shared" ca="1" si="24"/>
        <v>3013.321664403652</v>
      </c>
      <c r="I233" s="53">
        <f t="shared" ca="1" si="25"/>
        <v>53405.331652200104</v>
      </c>
      <c r="J233" s="55">
        <f t="shared" ca="1" si="27"/>
        <v>1042034.2870200957</v>
      </c>
      <c r="K233" s="20"/>
      <c r="L233" s="20"/>
      <c r="M233" s="20"/>
      <c r="O233" s="19">
        <f t="shared" si="28"/>
        <v>30</v>
      </c>
    </row>
    <row r="234" spans="2:15" ht="17.399999999999999" customHeight="1" x14ac:dyDescent="0.3">
      <c r="B234" s="48">
        <v>187</v>
      </c>
      <c r="C234" s="2">
        <f t="shared" ca="1" si="26"/>
        <v>985615.633703492</v>
      </c>
      <c r="D234" s="3">
        <f t="shared" ca="1" si="21"/>
        <v>600590.01333460712</v>
      </c>
      <c r="E234" s="3">
        <f t="shared" ca="1" si="22"/>
        <v>385025.62036888488</v>
      </c>
      <c r="F234" s="3">
        <f t="shared" ca="1" si="23"/>
        <v>110493130.68755858</v>
      </c>
      <c r="G234" s="52">
        <v>50779</v>
      </c>
      <c r="H234" s="3">
        <f t="shared" ca="1" si="24"/>
        <v>3002.9500666730355</v>
      </c>
      <c r="I234" s="53">
        <f t="shared" ca="1" si="25"/>
        <v>54995.565528732019</v>
      </c>
      <c r="J234" s="55">
        <f t="shared" ca="1" si="27"/>
        <v>1043614.149298897</v>
      </c>
      <c r="K234" s="20"/>
      <c r="L234" s="20"/>
      <c r="M234" s="20"/>
      <c r="O234" s="19">
        <f t="shared" si="28"/>
        <v>31</v>
      </c>
    </row>
    <row r="235" spans="2:15" ht="17.399999999999999" customHeight="1" x14ac:dyDescent="0.3">
      <c r="B235" s="48">
        <v>188</v>
      </c>
      <c r="C235" s="2">
        <f t="shared" ca="1" si="26"/>
        <v>985615.633703492</v>
      </c>
      <c r="D235" s="3">
        <f t="shared" ca="1" si="21"/>
        <v>598504.45789094234</v>
      </c>
      <c r="E235" s="3">
        <f t="shared" ca="1" si="22"/>
        <v>387111.17581254966</v>
      </c>
      <c r="F235" s="3">
        <f t="shared" ca="1" si="23"/>
        <v>110106019.51174603</v>
      </c>
      <c r="G235" s="52">
        <v>50810</v>
      </c>
      <c r="H235" s="3">
        <f t="shared" ca="1" si="24"/>
        <v>2992.5222894547119</v>
      </c>
      <c r="I235" s="53">
        <f t="shared" ca="1" si="25"/>
        <v>54804.592821029051</v>
      </c>
      <c r="J235" s="55">
        <f t="shared" ca="1" si="27"/>
        <v>1043412.7488139757</v>
      </c>
      <c r="K235" s="20"/>
      <c r="L235" s="20"/>
      <c r="M235" s="20"/>
      <c r="O235" s="19">
        <f t="shared" si="28"/>
        <v>31</v>
      </c>
    </row>
    <row r="236" spans="2:15" ht="17.399999999999999" customHeight="1" x14ac:dyDescent="0.3">
      <c r="B236" s="48">
        <v>189</v>
      </c>
      <c r="C236" s="2">
        <f t="shared" ca="1" si="26"/>
        <v>985615.633703492</v>
      </c>
      <c r="D236" s="3">
        <f t="shared" ca="1" si="21"/>
        <v>596407.60568862432</v>
      </c>
      <c r="E236" s="3">
        <f t="shared" ca="1" si="22"/>
        <v>389208.02801486768</v>
      </c>
      <c r="F236" s="3">
        <f t="shared" ca="1" si="23"/>
        <v>109716811.48373117</v>
      </c>
      <c r="G236" s="52">
        <v>50838</v>
      </c>
      <c r="H236" s="3">
        <f t="shared" ca="1" si="24"/>
        <v>2982.0380284431217</v>
      </c>
      <c r="I236" s="53">
        <f t="shared" ca="1" si="25"/>
        <v>49327.496741262221</v>
      </c>
      <c r="J236" s="55">
        <f t="shared" ca="1" si="27"/>
        <v>1037925.1684731974</v>
      </c>
      <c r="K236" s="20"/>
      <c r="L236" s="20"/>
      <c r="M236" s="20"/>
      <c r="O236" s="19">
        <f t="shared" si="28"/>
        <v>28</v>
      </c>
    </row>
    <row r="237" spans="2:15" ht="17.399999999999999" customHeight="1" x14ac:dyDescent="0.3">
      <c r="B237" s="48">
        <v>190</v>
      </c>
      <c r="C237" s="2">
        <f t="shared" ca="1" si="26"/>
        <v>985615.633703492</v>
      </c>
      <c r="D237" s="3">
        <f t="shared" ca="1" si="21"/>
        <v>594299.39553687721</v>
      </c>
      <c r="E237" s="3">
        <f t="shared" ca="1" si="22"/>
        <v>391316.23816661478</v>
      </c>
      <c r="F237" s="3">
        <f t="shared" ca="1" si="23"/>
        <v>109325495.24556455</v>
      </c>
      <c r="G237" s="52">
        <v>50869</v>
      </c>
      <c r="H237" s="3">
        <f t="shared" ca="1" si="24"/>
        <v>2971.4969776843859</v>
      </c>
      <c r="I237" s="53">
        <f t="shared" ca="1" si="25"/>
        <v>54419.538495930654</v>
      </c>
      <c r="J237" s="55">
        <f t="shared" ca="1" si="27"/>
        <v>1043006.669177107</v>
      </c>
      <c r="K237" s="20"/>
      <c r="L237" s="20"/>
      <c r="M237" s="20"/>
      <c r="O237" s="19">
        <f t="shared" si="28"/>
        <v>31</v>
      </c>
    </row>
    <row r="238" spans="2:15" ht="17.399999999999999" customHeight="1" x14ac:dyDescent="0.3">
      <c r="B238" s="48">
        <v>191</v>
      </c>
      <c r="C238" s="2">
        <f t="shared" ca="1" si="26"/>
        <v>985615.633703492</v>
      </c>
      <c r="D238" s="3">
        <f t="shared" ca="1" si="21"/>
        <v>592179.76591347472</v>
      </c>
      <c r="E238" s="3">
        <f t="shared" ca="1" si="22"/>
        <v>393435.86779001728</v>
      </c>
      <c r="F238" s="3">
        <f t="shared" ca="1" si="23"/>
        <v>108932059.37777454</v>
      </c>
      <c r="G238" s="52">
        <v>50899</v>
      </c>
      <c r="H238" s="3">
        <f t="shared" ca="1" si="24"/>
        <v>2960.8988295673735</v>
      </c>
      <c r="I238" s="53">
        <f t="shared" ca="1" si="25"/>
        <v>52476.237717870979</v>
      </c>
      <c r="J238" s="55">
        <f t="shared" ca="1" si="27"/>
        <v>1041052.7702509303</v>
      </c>
      <c r="K238" s="20"/>
      <c r="L238" s="20"/>
      <c r="M238" s="20"/>
      <c r="O238" s="19">
        <f t="shared" si="28"/>
        <v>30</v>
      </c>
    </row>
    <row r="239" spans="2:15" ht="17.399999999999999" customHeight="1" x14ac:dyDescent="0.3">
      <c r="B239" s="48">
        <v>192</v>
      </c>
      <c r="C239" s="2">
        <f t="shared" ca="1" si="26"/>
        <v>985615.633703492</v>
      </c>
      <c r="D239" s="3">
        <f t="shared" ca="1" si="21"/>
        <v>590048.65496294538</v>
      </c>
      <c r="E239" s="3">
        <f t="shared" ca="1" si="22"/>
        <v>395566.97874054662</v>
      </c>
      <c r="F239" s="3">
        <f t="shared" ca="1" si="23"/>
        <v>108536492.39903399</v>
      </c>
      <c r="G239" s="52">
        <v>50930</v>
      </c>
      <c r="H239" s="3">
        <f t="shared" ca="1" si="24"/>
        <v>2950.2432748147271</v>
      </c>
      <c r="I239" s="53">
        <f t="shared" ca="1" si="25"/>
        <v>54030.301451376166</v>
      </c>
      <c r="J239" s="55">
        <f t="shared" ca="1" si="27"/>
        <v>1042596.1784296829</v>
      </c>
      <c r="K239" s="20"/>
      <c r="L239" s="20"/>
      <c r="M239" s="20"/>
      <c r="O239" s="19">
        <f t="shared" si="28"/>
        <v>31</v>
      </c>
    </row>
    <row r="240" spans="2:15" ht="17.399999999999999" customHeight="1" x14ac:dyDescent="0.3">
      <c r="B240" s="48">
        <v>193</v>
      </c>
      <c r="C240" s="2">
        <f t="shared" ca="1" si="26"/>
        <v>985615.633703492</v>
      </c>
      <c r="D240" s="3">
        <f t="shared" ref="D240:D303" ca="1" si="29">+F239*(($H$6/100)/$H$9)</f>
        <v>587906.00049476745</v>
      </c>
      <c r="E240" s="3">
        <f t="shared" ref="E240:E303" ca="1" si="30">+C240-D240</f>
        <v>397709.63320872455</v>
      </c>
      <c r="F240" s="3">
        <f t="shared" ref="F240:F303" ca="1" si="31">IF(F239&lt;1,0,+F239-E240)</f>
        <v>108138782.76582527</v>
      </c>
      <c r="G240" s="52">
        <v>50960</v>
      </c>
      <c r="H240" s="3">
        <f t="shared" ref="H240:H303" ca="1" si="32">+D240*$H$7/100</f>
        <v>2939.5300024738372</v>
      </c>
      <c r="I240" s="53">
        <f t="shared" ref="I240:I303" ca="1" si="33">+F239*$R$41*O240</f>
        <v>52097.516351536317</v>
      </c>
      <c r="J240" s="55">
        <f t="shared" ca="1" si="27"/>
        <v>1040652.6800575021</v>
      </c>
      <c r="K240" s="20"/>
      <c r="L240" s="20"/>
      <c r="M240" s="20"/>
      <c r="O240" s="19">
        <f t="shared" si="28"/>
        <v>30</v>
      </c>
    </row>
    <row r="241" spans="2:15" ht="17.399999999999999" customHeight="1" x14ac:dyDescent="0.3">
      <c r="B241" s="48">
        <v>194</v>
      </c>
      <c r="C241" s="2">
        <f t="shared" ref="C241:C304" ca="1" si="34">IF(F240&lt;1,0,+$H$8)</f>
        <v>985615.633703492</v>
      </c>
      <c r="D241" s="3">
        <f t="shared" ca="1" si="29"/>
        <v>585751.73998155352</v>
      </c>
      <c r="E241" s="3">
        <f t="shared" ca="1" si="30"/>
        <v>399863.89372193848</v>
      </c>
      <c r="F241" s="3">
        <f t="shared" ca="1" si="31"/>
        <v>107738918.87210333</v>
      </c>
      <c r="G241" s="52">
        <v>50991</v>
      </c>
      <c r="H241" s="3">
        <f t="shared" ca="1" si="32"/>
        <v>2928.7586999077676</v>
      </c>
      <c r="I241" s="53">
        <f t="shared" ca="1" si="33"/>
        <v>53636.83625184933</v>
      </c>
      <c r="J241" s="55">
        <f t="shared" ref="J241:J304" ca="1" si="35">+C241+H241+I241</f>
        <v>1042181.2286552491</v>
      </c>
      <c r="K241" s="20"/>
      <c r="L241" s="20"/>
      <c r="M241" s="20"/>
      <c r="O241" s="19">
        <f t="shared" ref="O241:O304" si="36">+G241-G240</f>
        <v>31</v>
      </c>
    </row>
    <row r="242" spans="2:15" ht="17.399999999999999" customHeight="1" x14ac:dyDescent="0.3">
      <c r="B242" s="48">
        <v>195</v>
      </c>
      <c r="C242" s="2">
        <f t="shared" ca="1" si="34"/>
        <v>985615.633703492</v>
      </c>
      <c r="D242" s="3">
        <f t="shared" ca="1" si="29"/>
        <v>583585.81055722642</v>
      </c>
      <c r="E242" s="3">
        <f t="shared" ca="1" si="30"/>
        <v>402029.82314626558</v>
      </c>
      <c r="F242" s="3">
        <f t="shared" ca="1" si="31"/>
        <v>107336889.04895706</v>
      </c>
      <c r="G242" s="52">
        <v>51022</v>
      </c>
      <c r="H242" s="3">
        <f t="shared" ca="1" si="32"/>
        <v>2917.9290527861322</v>
      </c>
      <c r="I242" s="53">
        <f t="shared" ca="1" si="33"/>
        <v>53438.503760563253</v>
      </c>
      <c r="J242" s="55">
        <f t="shared" ca="1" si="35"/>
        <v>1041972.0665168413</v>
      </c>
      <c r="K242" s="20"/>
      <c r="L242" s="20"/>
      <c r="M242" s="20"/>
      <c r="O242" s="19">
        <f t="shared" si="36"/>
        <v>31</v>
      </c>
    </row>
    <row r="243" spans="2:15" ht="17.399999999999999" customHeight="1" x14ac:dyDescent="0.3">
      <c r="B243" s="48">
        <v>196</v>
      </c>
      <c r="C243" s="2">
        <f t="shared" ca="1" si="34"/>
        <v>985615.633703492</v>
      </c>
      <c r="D243" s="3">
        <f t="shared" ca="1" si="29"/>
        <v>581408.14901518414</v>
      </c>
      <c r="E243" s="3">
        <f t="shared" ca="1" si="30"/>
        <v>404207.48468830786</v>
      </c>
      <c r="F243" s="3">
        <f t="shared" ca="1" si="31"/>
        <v>106932681.56426875</v>
      </c>
      <c r="G243" s="52">
        <v>51052</v>
      </c>
      <c r="H243" s="3">
        <f t="shared" ca="1" si="32"/>
        <v>2907.0407450759208</v>
      </c>
      <c r="I243" s="53">
        <f t="shared" ca="1" si="33"/>
        <v>51521.706743499388</v>
      </c>
      <c r="J243" s="55">
        <f t="shared" ca="1" si="35"/>
        <v>1040044.3811920673</v>
      </c>
      <c r="K243" s="20"/>
      <c r="L243" s="20"/>
      <c r="M243" s="20"/>
      <c r="O243" s="19">
        <f t="shared" si="36"/>
        <v>30</v>
      </c>
    </row>
    <row r="244" spans="2:15" ht="17.399999999999999" customHeight="1" x14ac:dyDescent="0.3">
      <c r="B244" s="48">
        <v>197</v>
      </c>
      <c r="C244" s="2">
        <f t="shared" ca="1" si="34"/>
        <v>985615.633703492</v>
      </c>
      <c r="D244" s="3">
        <f t="shared" ca="1" si="29"/>
        <v>579218.69180645572</v>
      </c>
      <c r="E244" s="3">
        <f t="shared" ca="1" si="30"/>
        <v>406396.94189703627</v>
      </c>
      <c r="F244" s="3">
        <f t="shared" ca="1" si="31"/>
        <v>106526284.62237172</v>
      </c>
      <c r="G244" s="52">
        <v>51083</v>
      </c>
      <c r="H244" s="3">
        <f t="shared" ca="1" si="32"/>
        <v>2896.0934590322786</v>
      </c>
      <c r="I244" s="53">
        <f t="shared" ca="1" si="33"/>
        <v>53038.610055877296</v>
      </c>
      <c r="J244" s="55">
        <f t="shared" ca="1" si="35"/>
        <v>1041550.3372184015</v>
      </c>
      <c r="K244" s="20"/>
      <c r="L244" s="20"/>
      <c r="M244" s="20"/>
      <c r="O244" s="19">
        <f t="shared" si="36"/>
        <v>31</v>
      </c>
    </row>
    <row r="245" spans="2:15" ht="17.399999999999999" customHeight="1" x14ac:dyDescent="0.3">
      <c r="B245" s="48">
        <v>198</v>
      </c>
      <c r="C245" s="2">
        <f t="shared" ca="1" si="34"/>
        <v>985615.633703492</v>
      </c>
      <c r="D245" s="3">
        <f t="shared" ca="1" si="29"/>
        <v>577017.37503784685</v>
      </c>
      <c r="E245" s="3">
        <f t="shared" ca="1" si="30"/>
        <v>408598.25866564515</v>
      </c>
      <c r="F245" s="3">
        <f t="shared" ca="1" si="31"/>
        <v>106117686.36370607</v>
      </c>
      <c r="G245" s="52">
        <v>51113</v>
      </c>
      <c r="H245" s="3">
        <f t="shared" ca="1" si="32"/>
        <v>2885.0868751892344</v>
      </c>
      <c r="I245" s="53">
        <f t="shared" ca="1" si="33"/>
        <v>51132.616618738422</v>
      </c>
      <c r="J245" s="55">
        <f t="shared" ca="1" si="35"/>
        <v>1039633.3371974196</v>
      </c>
      <c r="K245" s="20"/>
      <c r="L245" s="20"/>
      <c r="M245" s="20"/>
      <c r="O245" s="19">
        <f t="shared" si="36"/>
        <v>30</v>
      </c>
    </row>
    <row r="246" spans="2:15" ht="17.399999999999999" customHeight="1" x14ac:dyDescent="0.3">
      <c r="B246" s="48">
        <v>199</v>
      </c>
      <c r="C246" s="2">
        <f t="shared" ca="1" si="34"/>
        <v>985615.633703492</v>
      </c>
      <c r="D246" s="3">
        <f t="shared" ca="1" si="29"/>
        <v>574804.13447007455</v>
      </c>
      <c r="E246" s="3">
        <f t="shared" ca="1" si="30"/>
        <v>410811.49923341745</v>
      </c>
      <c r="F246" s="3">
        <f t="shared" ca="1" si="31"/>
        <v>105706874.86447264</v>
      </c>
      <c r="G246" s="52">
        <v>51144</v>
      </c>
      <c r="H246" s="3">
        <f t="shared" ca="1" si="32"/>
        <v>2874.0206723503729</v>
      </c>
      <c r="I246" s="53">
        <f t="shared" ca="1" si="33"/>
        <v>52634.372436398204</v>
      </c>
      <c r="J246" s="55">
        <f t="shared" ca="1" si="35"/>
        <v>1041124.0268122406</v>
      </c>
      <c r="K246" s="20"/>
      <c r="L246" s="20"/>
      <c r="M246" s="20"/>
      <c r="O246" s="19">
        <f t="shared" si="36"/>
        <v>31</v>
      </c>
    </row>
    <row r="247" spans="2:15" ht="17.399999999999999" customHeight="1" x14ac:dyDescent="0.3">
      <c r="B247" s="48">
        <v>200</v>
      </c>
      <c r="C247" s="2">
        <f t="shared" ca="1" si="34"/>
        <v>985615.633703492</v>
      </c>
      <c r="D247" s="3">
        <f t="shared" ca="1" si="29"/>
        <v>572578.90551589348</v>
      </c>
      <c r="E247" s="3">
        <f t="shared" ca="1" si="30"/>
        <v>413036.72818759852</v>
      </c>
      <c r="F247" s="3">
        <f t="shared" ca="1" si="31"/>
        <v>105293838.13628504</v>
      </c>
      <c r="G247" s="52">
        <v>51175</v>
      </c>
      <c r="H247" s="3">
        <f t="shared" ca="1" si="32"/>
        <v>2862.8945275794672</v>
      </c>
      <c r="I247" s="53">
        <f t="shared" ca="1" si="33"/>
        <v>52430.609932778432</v>
      </c>
      <c r="J247" s="55">
        <f t="shared" ca="1" si="35"/>
        <v>1040909.1381638498</v>
      </c>
      <c r="K247" s="20"/>
      <c r="L247" s="20"/>
      <c r="M247" s="20"/>
      <c r="O247" s="19">
        <f t="shared" si="36"/>
        <v>31</v>
      </c>
    </row>
    <row r="248" spans="2:15" ht="17.399999999999999" customHeight="1" x14ac:dyDescent="0.3">
      <c r="B248" s="48">
        <v>201</v>
      </c>
      <c r="C248" s="2">
        <f t="shared" ca="1" si="34"/>
        <v>985615.633703492</v>
      </c>
      <c r="D248" s="3">
        <f t="shared" ca="1" si="29"/>
        <v>570341.62323821068</v>
      </c>
      <c r="E248" s="3">
        <f t="shared" ca="1" si="30"/>
        <v>415274.01046528132</v>
      </c>
      <c r="F248" s="3">
        <f t="shared" ca="1" si="31"/>
        <v>104878564.12581976</v>
      </c>
      <c r="G248" s="52">
        <v>51204</v>
      </c>
      <c r="H248" s="3">
        <f t="shared" ca="1" si="32"/>
        <v>2851.7081161910533</v>
      </c>
      <c r="I248" s="53">
        <f t="shared" ca="1" si="33"/>
        <v>48856.340895236252</v>
      </c>
      <c r="J248" s="55">
        <f t="shared" ca="1" si="35"/>
        <v>1037323.6827149193</v>
      </c>
      <c r="K248" s="20"/>
      <c r="L248" s="20"/>
      <c r="M248" s="20"/>
      <c r="O248" s="19">
        <f t="shared" si="36"/>
        <v>29</v>
      </c>
    </row>
    <row r="249" spans="2:15" ht="17.399999999999999" customHeight="1" x14ac:dyDescent="0.3">
      <c r="B249" s="48">
        <v>202</v>
      </c>
      <c r="C249" s="2">
        <f t="shared" ca="1" si="34"/>
        <v>985615.633703492</v>
      </c>
      <c r="D249" s="3">
        <f t="shared" ca="1" si="29"/>
        <v>568092.22234819038</v>
      </c>
      <c r="E249" s="3">
        <f t="shared" ca="1" si="30"/>
        <v>417523.41135530162</v>
      </c>
      <c r="F249" s="3">
        <f t="shared" ca="1" si="31"/>
        <v>104461040.71446446</v>
      </c>
      <c r="G249" s="52">
        <v>51235</v>
      </c>
      <c r="H249" s="3">
        <f t="shared" ca="1" si="32"/>
        <v>2840.4611117409518</v>
      </c>
      <c r="I249" s="53">
        <f t="shared" ca="1" si="33"/>
        <v>52019.767806406599</v>
      </c>
      <c r="J249" s="55">
        <f t="shared" ca="1" si="35"/>
        <v>1040475.8626216395</v>
      </c>
      <c r="K249" s="20"/>
      <c r="L249" s="20"/>
      <c r="M249" s="20"/>
      <c r="O249" s="19">
        <f t="shared" si="36"/>
        <v>31</v>
      </c>
    </row>
    <row r="250" spans="2:15" ht="17.399999999999999" customHeight="1" x14ac:dyDescent="0.3">
      <c r="B250" s="48">
        <v>203</v>
      </c>
      <c r="C250" s="2">
        <f t="shared" ca="1" si="34"/>
        <v>985615.633703492</v>
      </c>
      <c r="D250" s="3">
        <f t="shared" ca="1" si="29"/>
        <v>565830.63720334915</v>
      </c>
      <c r="E250" s="3">
        <f t="shared" ca="1" si="30"/>
        <v>419784.99650014285</v>
      </c>
      <c r="F250" s="3">
        <f t="shared" ca="1" si="31"/>
        <v>104041255.71796431</v>
      </c>
      <c r="G250" s="52">
        <v>51265</v>
      </c>
      <c r="H250" s="3">
        <f t="shared" ca="1" si="32"/>
        <v>2829.1531860167456</v>
      </c>
      <c r="I250" s="53">
        <f t="shared" ca="1" si="33"/>
        <v>50141.299542942936</v>
      </c>
      <c r="J250" s="55">
        <f t="shared" ca="1" si="35"/>
        <v>1038586.0864324516</v>
      </c>
      <c r="K250" s="20"/>
      <c r="L250" s="20"/>
      <c r="M250" s="20"/>
      <c r="O250" s="19">
        <f t="shared" si="36"/>
        <v>30</v>
      </c>
    </row>
    <row r="251" spans="2:15" ht="17.399999999999999" customHeight="1" x14ac:dyDescent="0.3">
      <c r="B251" s="48">
        <v>204</v>
      </c>
      <c r="C251" s="2">
        <f t="shared" ca="1" si="34"/>
        <v>985615.633703492</v>
      </c>
      <c r="D251" s="3">
        <f t="shared" ca="1" si="29"/>
        <v>563556.80180563999</v>
      </c>
      <c r="E251" s="3">
        <f t="shared" ca="1" si="30"/>
        <v>422058.83189785201</v>
      </c>
      <c r="F251" s="3">
        <f t="shared" ca="1" si="31"/>
        <v>103619196.88606645</v>
      </c>
      <c r="G251" s="52">
        <v>51296</v>
      </c>
      <c r="H251" s="3">
        <f t="shared" ca="1" si="32"/>
        <v>2817.7840090281998</v>
      </c>
      <c r="I251" s="53">
        <f t="shared" ca="1" si="33"/>
        <v>51604.462836110295</v>
      </c>
      <c r="J251" s="55">
        <f t="shared" ca="1" si="35"/>
        <v>1040037.8805486305</v>
      </c>
      <c r="K251" s="20"/>
      <c r="L251" s="20"/>
      <c r="M251" s="20"/>
      <c r="O251" s="19">
        <f t="shared" si="36"/>
        <v>31</v>
      </c>
    </row>
    <row r="252" spans="2:15" ht="17.399999999999999" customHeight="1" x14ac:dyDescent="0.3">
      <c r="B252" s="48">
        <v>205</v>
      </c>
      <c r="C252" s="2">
        <f t="shared" ca="1" si="34"/>
        <v>985615.633703492</v>
      </c>
      <c r="D252" s="3">
        <f t="shared" ca="1" si="29"/>
        <v>561270.64979952667</v>
      </c>
      <c r="E252" s="3">
        <f t="shared" ca="1" si="30"/>
        <v>424344.98390396533</v>
      </c>
      <c r="F252" s="3">
        <f t="shared" ca="1" si="31"/>
        <v>103194851.90216249</v>
      </c>
      <c r="G252" s="52">
        <v>51326</v>
      </c>
      <c r="H252" s="3">
        <f t="shared" ca="1" si="32"/>
        <v>2806.3532489976333</v>
      </c>
      <c r="I252" s="53">
        <f t="shared" ca="1" si="33"/>
        <v>49737.214505311895</v>
      </c>
      <c r="J252" s="55">
        <f t="shared" ca="1" si="35"/>
        <v>1038159.2014578015</v>
      </c>
      <c r="K252" s="20"/>
      <c r="L252" s="20"/>
      <c r="M252" s="20"/>
      <c r="O252" s="19">
        <f t="shared" si="36"/>
        <v>30</v>
      </c>
    </row>
    <row r="253" spans="2:15" ht="17.399999999999999" customHeight="1" x14ac:dyDescent="0.3">
      <c r="B253" s="48">
        <v>206</v>
      </c>
      <c r="C253" s="2">
        <f t="shared" ca="1" si="34"/>
        <v>985615.633703492</v>
      </c>
      <c r="D253" s="3">
        <f t="shared" ca="1" si="29"/>
        <v>558972.11447004683</v>
      </c>
      <c r="E253" s="3">
        <f t="shared" ca="1" si="30"/>
        <v>426643.51923344517</v>
      </c>
      <c r="F253" s="3">
        <f t="shared" ca="1" si="31"/>
        <v>102768208.38292904</v>
      </c>
      <c r="G253" s="52">
        <v>51357</v>
      </c>
      <c r="H253" s="3">
        <f t="shared" ca="1" si="32"/>
        <v>2794.8605723502342</v>
      </c>
      <c r="I253" s="53">
        <f t="shared" ca="1" si="33"/>
        <v>51184.646543472591</v>
      </c>
      <c r="J253" s="55">
        <f t="shared" ca="1" si="35"/>
        <v>1039595.1408193148</v>
      </c>
      <c r="K253" s="20"/>
      <c r="L253" s="20"/>
      <c r="M253" s="20"/>
      <c r="O253" s="19">
        <f t="shared" si="36"/>
        <v>31</v>
      </c>
    </row>
    <row r="254" spans="2:15" ht="17.399999999999999" customHeight="1" x14ac:dyDescent="0.3">
      <c r="B254" s="48">
        <v>207</v>
      </c>
      <c r="C254" s="2">
        <f t="shared" ca="1" si="34"/>
        <v>985615.633703492</v>
      </c>
      <c r="D254" s="3">
        <f t="shared" ca="1" si="29"/>
        <v>556661.12874086562</v>
      </c>
      <c r="E254" s="3">
        <f t="shared" ca="1" si="30"/>
        <v>428954.50496262638</v>
      </c>
      <c r="F254" s="3">
        <f t="shared" ca="1" si="31"/>
        <v>102339253.87796642</v>
      </c>
      <c r="G254" s="52">
        <v>51388</v>
      </c>
      <c r="H254" s="3">
        <f t="shared" ca="1" si="32"/>
        <v>2783.3056437043283</v>
      </c>
      <c r="I254" s="53">
        <f t="shared" ca="1" si="33"/>
        <v>50973.031357932799</v>
      </c>
      <c r="J254" s="55">
        <f t="shared" ca="1" si="35"/>
        <v>1039371.9707051292</v>
      </c>
      <c r="K254" s="20"/>
      <c r="L254" s="20"/>
      <c r="M254" s="20"/>
      <c r="O254" s="19">
        <f t="shared" si="36"/>
        <v>31</v>
      </c>
    </row>
    <row r="255" spans="2:15" ht="17.399999999999999" customHeight="1" x14ac:dyDescent="0.3">
      <c r="B255" s="48">
        <v>208</v>
      </c>
      <c r="C255" s="2">
        <f t="shared" ca="1" si="34"/>
        <v>985615.633703492</v>
      </c>
      <c r="D255" s="3">
        <f t="shared" ca="1" si="29"/>
        <v>554337.62517231808</v>
      </c>
      <c r="E255" s="3">
        <f t="shared" ca="1" si="30"/>
        <v>431278.00853117392</v>
      </c>
      <c r="F255" s="3">
        <f t="shared" ca="1" si="31"/>
        <v>101907975.86943525</v>
      </c>
      <c r="G255" s="52">
        <v>51418</v>
      </c>
      <c r="H255" s="3">
        <f t="shared" ca="1" si="32"/>
        <v>2771.6881258615904</v>
      </c>
      <c r="I255" s="53">
        <f t="shared" ca="1" si="33"/>
        <v>49122.841861423876</v>
      </c>
      <c r="J255" s="55">
        <f t="shared" ca="1" si="35"/>
        <v>1037510.1636907775</v>
      </c>
      <c r="K255" s="20"/>
      <c r="L255" s="20"/>
      <c r="M255" s="20"/>
      <c r="O255" s="19">
        <f t="shared" si="36"/>
        <v>30</v>
      </c>
    </row>
    <row r="256" spans="2:15" ht="17.399999999999999" customHeight="1" x14ac:dyDescent="0.3">
      <c r="B256" s="48">
        <v>209</v>
      </c>
      <c r="C256" s="2">
        <f t="shared" ca="1" si="34"/>
        <v>985615.633703492</v>
      </c>
      <c r="D256" s="3">
        <f t="shared" ca="1" si="29"/>
        <v>552001.53595944098</v>
      </c>
      <c r="E256" s="3">
        <f t="shared" ca="1" si="30"/>
        <v>433614.09774405102</v>
      </c>
      <c r="F256" s="3">
        <f t="shared" ca="1" si="31"/>
        <v>101474361.7716912</v>
      </c>
      <c r="G256" s="52">
        <v>51449</v>
      </c>
      <c r="H256" s="3">
        <f t="shared" ca="1" si="32"/>
        <v>2760.0076797972051</v>
      </c>
      <c r="I256" s="53">
        <f t="shared" ca="1" si="33"/>
        <v>50546.356031239884</v>
      </c>
      <c r="J256" s="55">
        <f t="shared" ca="1" si="35"/>
        <v>1038921.9974145291</v>
      </c>
      <c r="K256" s="20"/>
      <c r="L256" s="20"/>
      <c r="M256" s="20"/>
      <c r="O256" s="19">
        <f t="shared" si="36"/>
        <v>31</v>
      </c>
    </row>
    <row r="257" spans="2:15" ht="17.399999999999999" customHeight="1" x14ac:dyDescent="0.3">
      <c r="B257" s="48">
        <v>210</v>
      </c>
      <c r="C257" s="2">
        <f t="shared" ca="1" si="34"/>
        <v>985615.633703492</v>
      </c>
      <c r="D257" s="3">
        <f t="shared" ca="1" si="29"/>
        <v>549652.79292999406</v>
      </c>
      <c r="E257" s="3">
        <f t="shared" ca="1" si="30"/>
        <v>435962.84077349794</v>
      </c>
      <c r="F257" s="3">
        <f t="shared" ca="1" si="31"/>
        <v>101038398.93091771</v>
      </c>
      <c r="G257" s="52">
        <v>51479</v>
      </c>
      <c r="H257" s="3">
        <f t="shared" ca="1" si="32"/>
        <v>2748.2639646499701</v>
      </c>
      <c r="I257" s="53">
        <f t="shared" ca="1" si="33"/>
        <v>48707.693650411769</v>
      </c>
      <c r="J257" s="55">
        <f t="shared" ca="1" si="35"/>
        <v>1037071.5913185538</v>
      </c>
      <c r="K257" s="20"/>
      <c r="L257" s="20"/>
      <c r="M257" s="20"/>
      <c r="O257" s="19">
        <f t="shared" si="36"/>
        <v>30</v>
      </c>
    </row>
    <row r="258" spans="2:15" ht="17.399999999999999" customHeight="1" x14ac:dyDescent="0.3">
      <c r="B258" s="48">
        <v>211</v>
      </c>
      <c r="C258" s="2">
        <f t="shared" ca="1" si="34"/>
        <v>985615.633703492</v>
      </c>
      <c r="D258" s="3">
        <f t="shared" ca="1" si="29"/>
        <v>547291.327542471</v>
      </c>
      <c r="E258" s="3">
        <f t="shared" ca="1" si="30"/>
        <v>438324.306161021</v>
      </c>
      <c r="F258" s="3">
        <f t="shared" ca="1" si="31"/>
        <v>100600074.62475669</v>
      </c>
      <c r="G258" s="52">
        <v>51510</v>
      </c>
      <c r="H258" s="3">
        <f t="shared" ca="1" si="32"/>
        <v>2736.4566377123551</v>
      </c>
      <c r="I258" s="53">
        <f t="shared" ca="1" si="33"/>
        <v>50115.045869735186</v>
      </c>
      <c r="J258" s="55">
        <f t="shared" ca="1" si="35"/>
        <v>1038467.1362109395</v>
      </c>
      <c r="K258" s="20"/>
      <c r="L258" s="20"/>
      <c r="M258" s="20"/>
      <c r="O258" s="19">
        <f t="shared" si="36"/>
        <v>31</v>
      </c>
    </row>
    <row r="259" spans="2:15" ht="17.399999999999999" customHeight="1" x14ac:dyDescent="0.3">
      <c r="B259" s="48">
        <v>212</v>
      </c>
      <c r="C259" s="2">
        <f t="shared" ca="1" si="34"/>
        <v>985615.633703492</v>
      </c>
      <c r="D259" s="3">
        <f t="shared" ca="1" si="29"/>
        <v>544917.07088409876</v>
      </c>
      <c r="E259" s="3">
        <f t="shared" ca="1" si="30"/>
        <v>440698.56281939324</v>
      </c>
      <c r="F259" s="3">
        <f t="shared" ca="1" si="31"/>
        <v>100159376.0619373</v>
      </c>
      <c r="G259" s="52">
        <v>51541</v>
      </c>
      <c r="H259" s="3">
        <f t="shared" ca="1" si="32"/>
        <v>2724.5853544204938</v>
      </c>
      <c r="I259" s="53">
        <f t="shared" ca="1" si="33"/>
        <v>49897.637013879314</v>
      </c>
      <c r="J259" s="55">
        <f t="shared" ca="1" si="35"/>
        <v>1038237.8560717918</v>
      </c>
      <c r="K259" s="20"/>
      <c r="L259" s="20"/>
      <c r="M259" s="20"/>
      <c r="O259" s="19">
        <f t="shared" si="36"/>
        <v>31</v>
      </c>
    </row>
    <row r="260" spans="2:15" ht="17.399999999999999" customHeight="1" x14ac:dyDescent="0.3">
      <c r="B260" s="48">
        <v>213</v>
      </c>
      <c r="C260" s="2">
        <f t="shared" ca="1" si="34"/>
        <v>985615.633703492</v>
      </c>
      <c r="D260" s="3">
        <f t="shared" ca="1" si="29"/>
        <v>542529.95366882707</v>
      </c>
      <c r="E260" s="3">
        <f t="shared" ca="1" si="30"/>
        <v>443085.68003466493</v>
      </c>
      <c r="F260" s="3">
        <f t="shared" ca="1" si="31"/>
        <v>99716290.381902635</v>
      </c>
      <c r="G260" s="52">
        <v>51569</v>
      </c>
      <c r="H260" s="3">
        <f t="shared" ca="1" si="32"/>
        <v>2712.6497683441353</v>
      </c>
      <c r="I260" s="53">
        <f t="shared" ca="1" si="33"/>
        <v>44871.400475747905</v>
      </c>
      <c r="J260" s="55">
        <f t="shared" ca="1" si="35"/>
        <v>1033199.683947584</v>
      </c>
      <c r="K260" s="20"/>
      <c r="L260" s="20"/>
      <c r="M260" s="20"/>
      <c r="O260" s="19">
        <f t="shared" si="36"/>
        <v>28</v>
      </c>
    </row>
    <row r="261" spans="2:15" ht="17.399999999999999" customHeight="1" x14ac:dyDescent="0.3">
      <c r="B261" s="48">
        <v>214</v>
      </c>
      <c r="C261" s="2">
        <f t="shared" ca="1" si="34"/>
        <v>985615.633703492</v>
      </c>
      <c r="D261" s="3">
        <f t="shared" ca="1" si="29"/>
        <v>540129.90623530594</v>
      </c>
      <c r="E261" s="3">
        <f t="shared" ca="1" si="30"/>
        <v>445485.72746818606</v>
      </c>
      <c r="F261" s="3">
        <f t="shared" ca="1" si="31"/>
        <v>99270804.654434443</v>
      </c>
      <c r="G261" s="52">
        <v>51600</v>
      </c>
      <c r="H261" s="3">
        <f t="shared" ca="1" si="32"/>
        <v>2700.6495311765298</v>
      </c>
      <c r="I261" s="53">
        <f t="shared" ca="1" si="33"/>
        <v>49459.280029423702</v>
      </c>
      <c r="J261" s="55">
        <f t="shared" ca="1" si="35"/>
        <v>1037775.5632640922</v>
      </c>
      <c r="K261" s="20"/>
      <c r="L261" s="20"/>
      <c r="M261" s="20"/>
      <c r="O261" s="19">
        <f t="shared" si="36"/>
        <v>31</v>
      </c>
    </row>
    <row r="262" spans="2:15" ht="17.399999999999999" customHeight="1" x14ac:dyDescent="0.3">
      <c r="B262" s="48">
        <v>215</v>
      </c>
      <c r="C262" s="2">
        <f t="shared" ca="1" si="34"/>
        <v>985615.633703492</v>
      </c>
      <c r="D262" s="3">
        <f t="shared" ca="1" si="29"/>
        <v>537716.85854485328</v>
      </c>
      <c r="E262" s="3">
        <f t="shared" ca="1" si="30"/>
        <v>447898.77515863872</v>
      </c>
      <c r="F262" s="3">
        <f t="shared" ca="1" si="31"/>
        <v>98822905.879275799</v>
      </c>
      <c r="G262" s="52">
        <v>51630</v>
      </c>
      <c r="H262" s="3">
        <f t="shared" ca="1" si="32"/>
        <v>2688.5842927242666</v>
      </c>
      <c r="I262" s="53">
        <f t="shared" ca="1" si="33"/>
        <v>47649.986234128533</v>
      </c>
      <c r="J262" s="55">
        <f t="shared" ca="1" si="35"/>
        <v>1035954.2042303449</v>
      </c>
      <c r="K262" s="20"/>
      <c r="L262" s="20"/>
      <c r="M262" s="20"/>
      <c r="O262" s="19">
        <f t="shared" si="36"/>
        <v>30</v>
      </c>
    </row>
    <row r="263" spans="2:15" ht="17.399999999999999" customHeight="1" x14ac:dyDescent="0.3">
      <c r="B263" s="48">
        <v>216</v>
      </c>
      <c r="C263" s="2">
        <f t="shared" ca="1" si="34"/>
        <v>985615.633703492</v>
      </c>
      <c r="D263" s="3">
        <f t="shared" ca="1" si="29"/>
        <v>535290.74017941055</v>
      </c>
      <c r="E263" s="3">
        <f t="shared" ca="1" si="30"/>
        <v>450324.89352408145</v>
      </c>
      <c r="F263" s="3">
        <f t="shared" ca="1" si="31"/>
        <v>98372580.985751718</v>
      </c>
      <c r="G263" s="52">
        <v>51661</v>
      </c>
      <c r="H263" s="3">
        <f t="shared" ca="1" si="32"/>
        <v>2676.4537008970528</v>
      </c>
      <c r="I263" s="53">
        <f t="shared" ca="1" si="33"/>
        <v>49016.161316120793</v>
      </c>
      <c r="J263" s="55">
        <f t="shared" ca="1" si="35"/>
        <v>1037308.2487205098</v>
      </c>
      <c r="K263" s="20"/>
      <c r="L263" s="20"/>
      <c r="M263" s="20"/>
      <c r="O263" s="19">
        <f t="shared" si="36"/>
        <v>31</v>
      </c>
    </row>
    <row r="264" spans="2:15" ht="17.399999999999999" customHeight="1" x14ac:dyDescent="0.3">
      <c r="B264" s="48">
        <v>217</v>
      </c>
      <c r="C264" s="2">
        <f t="shared" ca="1" si="34"/>
        <v>985615.633703492</v>
      </c>
      <c r="D264" s="3">
        <f t="shared" ca="1" si="29"/>
        <v>532851.48033948848</v>
      </c>
      <c r="E264" s="3">
        <f t="shared" ca="1" si="30"/>
        <v>452764.15336400352</v>
      </c>
      <c r="F264" s="3">
        <f t="shared" ca="1" si="31"/>
        <v>97919816.832387716</v>
      </c>
      <c r="G264" s="52">
        <v>51691</v>
      </c>
      <c r="H264" s="3">
        <f t="shared" ca="1" si="32"/>
        <v>2664.2574016974422</v>
      </c>
      <c r="I264" s="53">
        <f t="shared" ca="1" si="33"/>
        <v>47218.838873160821</v>
      </c>
      <c r="J264" s="55">
        <f t="shared" ca="1" si="35"/>
        <v>1035498.7299783502</v>
      </c>
      <c r="K264" s="20"/>
      <c r="L264" s="20"/>
      <c r="M264" s="20"/>
      <c r="O264" s="19">
        <f t="shared" si="36"/>
        <v>30</v>
      </c>
    </row>
    <row r="265" spans="2:15" ht="17.399999999999999" customHeight="1" x14ac:dyDescent="0.3">
      <c r="B265" s="48">
        <v>218</v>
      </c>
      <c r="C265" s="2">
        <f t="shared" ca="1" si="34"/>
        <v>985615.633703492</v>
      </c>
      <c r="D265" s="3">
        <f t="shared" ca="1" si="29"/>
        <v>530399.00784210011</v>
      </c>
      <c r="E265" s="3">
        <f t="shared" ca="1" si="30"/>
        <v>455216.62586139189</v>
      </c>
      <c r="F265" s="3">
        <f t="shared" ca="1" si="31"/>
        <v>97464600.206526324</v>
      </c>
      <c r="G265" s="52">
        <v>51722</v>
      </c>
      <c r="H265" s="3">
        <f t="shared" ca="1" si="32"/>
        <v>2651.9950392105006</v>
      </c>
      <c r="I265" s="53">
        <f t="shared" ca="1" si="33"/>
        <v>48568.229148864302</v>
      </c>
      <c r="J265" s="55">
        <f t="shared" ca="1" si="35"/>
        <v>1036835.8578915668</v>
      </c>
      <c r="K265" s="20"/>
      <c r="L265" s="20"/>
      <c r="M265" s="20"/>
      <c r="O265" s="19">
        <f t="shared" si="36"/>
        <v>31</v>
      </c>
    </row>
    <row r="266" spans="2:15" ht="17.399999999999999" customHeight="1" x14ac:dyDescent="0.3">
      <c r="B266" s="48">
        <v>219</v>
      </c>
      <c r="C266" s="2">
        <f t="shared" ca="1" si="34"/>
        <v>985615.633703492</v>
      </c>
      <c r="D266" s="3">
        <f t="shared" ca="1" si="29"/>
        <v>527933.2511186843</v>
      </c>
      <c r="E266" s="3">
        <f t="shared" ca="1" si="30"/>
        <v>457682.3825848077</v>
      </c>
      <c r="F266" s="3">
        <f t="shared" ca="1" si="31"/>
        <v>97006917.823941514</v>
      </c>
      <c r="G266" s="52">
        <v>51753</v>
      </c>
      <c r="H266" s="3">
        <f t="shared" ca="1" si="32"/>
        <v>2639.6662555934217</v>
      </c>
      <c r="I266" s="53">
        <f t="shared" ca="1" si="33"/>
        <v>48342.441702437049</v>
      </c>
      <c r="J266" s="55">
        <f t="shared" ca="1" si="35"/>
        <v>1036597.7416615224</v>
      </c>
      <c r="K266" s="20"/>
      <c r="L266" s="20"/>
      <c r="M266" s="20"/>
      <c r="O266" s="19">
        <f t="shared" si="36"/>
        <v>31</v>
      </c>
    </row>
    <row r="267" spans="2:15" ht="17.399999999999999" customHeight="1" x14ac:dyDescent="0.3">
      <c r="B267" s="48">
        <v>220</v>
      </c>
      <c r="C267" s="2">
        <f t="shared" ca="1" si="34"/>
        <v>985615.633703492</v>
      </c>
      <c r="D267" s="3">
        <f t="shared" ca="1" si="29"/>
        <v>525454.13821301656</v>
      </c>
      <c r="E267" s="3">
        <f t="shared" ca="1" si="30"/>
        <v>460161.49549047544</v>
      </c>
      <c r="F267" s="3">
        <f t="shared" ca="1" si="31"/>
        <v>96546756.328451037</v>
      </c>
      <c r="G267" s="52">
        <v>51783</v>
      </c>
      <c r="H267" s="3">
        <f t="shared" ca="1" si="32"/>
        <v>2627.2706910650827</v>
      </c>
      <c r="I267" s="53">
        <f t="shared" ca="1" si="33"/>
        <v>46563.320555491926</v>
      </c>
      <c r="J267" s="55">
        <f t="shared" ca="1" si="35"/>
        <v>1034806.2249500491</v>
      </c>
      <c r="K267" s="20"/>
      <c r="L267" s="20"/>
      <c r="M267" s="20"/>
      <c r="O267" s="19">
        <f t="shared" si="36"/>
        <v>30</v>
      </c>
    </row>
    <row r="268" spans="2:15" ht="17.399999999999999" customHeight="1" x14ac:dyDescent="0.3">
      <c r="B268" s="48">
        <v>221</v>
      </c>
      <c r="C268" s="2">
        <f t="shared" ca="1" si="34"/>
        <v>985615.633703492</v>
      </c>
      <c r="D268" s="3">
        <f t="shared" ca="1" si="29"/>
        <v>522961.59677910979</v>
      </c>
      <c r="E268" s="3">
        <f t="shared" ca="1" si="30"/>
        <v>462654.03692438221</v>
      </c>
      <c r="F268" s="3">
        <f t="shared" ca="1" si="31"/>
        <v>96084102.29152666</v>
      </c>
      <c r="G268" s="52">
        <v>51814</v>
      </c>
      <c r="H268" s="3">
        <f t="shared" ca="1" si="32"/>
        <v>2614.8079838955491</v>
      </c>
      <c r="I268" s="53">
        <f t="shared" ca="1" si="33"/>
        <v>47887.191138911716</v>
      </c>
      <c r="J268" s="55">
        <f t="shared" ca="1" si="35"/>
        <v>1036117.6328262993</v>
      </c>
      <c r="K268" s="20"/>
      <c r="L268" s="20"/>
      <c r="M268" s="20"/>
      <c r="O268" s="19">
        <f t="shared" si="36"/>
        <v>31</v>
      </c>
    </row>
    <row r="269" spans="2:15" ht="17.399999999999999" customHeight="1" x14ac:dyDescent="0.3">
      <c r="B269" s="48">
        <v>222</v>
      </c>
      <c r="C269" s="2">
        <f t="shared" ca="1" si="34"/>
        <v>985615.633703492</v>
      </c>
      <c r="D269" s="3">
        <f t="shared" ca="1" si="29"/>
        <v>520455.55407910276</v>
      </c>
      <c r="E269" s="3">
        <f t="shared" ca="1" si="30"/>
        <v>465160.07962438924</v>
      </c>
      <c r="F269" s="3">
        <f t="shared" ca="1" si="31"/>
        <v>95618942.211902276</v>
      </c>
      <c r="G269" s="52">
        <v>51844</v>
      </c>
      <c r="H269" s="3">
        <f t="shared" ca="1" si="32"/>
        <v>2602.2777703955139</v>
      </c>
      <c r="I269" s="53">
        <f t="shared" ca="1" si="33"/>
        <v>46120.369099932796</v>
      </c>
      <c r="J269" s="55">
        <f t="shared" ca="1" si="35"/>
        <v>1034338.2805738203</v>
      </c>
      <c r="K269" s="20"/>
      <c r="L269" s="20"/>
      <c r="M269" s="20"/>
      <c r="O269" s="19">
        <f t="shared" si="36"/>
        <v>30</v>
      </c>
    </row>
    <row r="270" spans="2:15" ht="17.399999999999999" customHeight="1" x14ac:dyDescent="0.3">
      <c r="B270" s="48">
        <v>223</v>
      </c>
      <c r="C270" s="2">
        <f t="shared" ca="1" si="34"/>
        <v>985615.633703492</v>
      </c>
      <c r="D270" s="3">
        <f t="shared" ca="1" si="29"/>
        <v>517935.93698113732</v>
      </c>
      <c r="E270" s="3">
        <f t="shared" ca="1" si="30"/>
        <v>467679.69672235468</v>
      </c>
      <c r="F270" s="3">
        <f t="shared" ca="1" si="31"/>
        <v>95151262.515179917</v>
      </c>
      <c r="G270" s="52">
        <v>51875</v>
      </c>
      <c r="H270" s="3">
        <f t="shared" ca="1" si="32"/>
        <v>2589.6796849056864</v>
      </c>
      <c r="I270" s="53">
        <f t="shared" ca="1" si="33"/>
        <v>47426.995337103523</v>
      </c>
      <c r="J270" s="55">
        <f t="shared" ca="1" si="35"/>
        <v>1035632.3087255012</v>
      </c>
      <c r="K270" s="20"/>
      <c r="L270" s="20"/>
      <c r="M270" s="20"/>
      <c r="O270" s="19">
        <f t="shared" si="36"/>
        <v>31</v>
      </c>
    </row>
    <row r="271" spans="2:15" ht="17.399999999999999" customHeight="1" x14ac:dyDescent="0.3">
      <c r="B271" s="48">
        <v>224</v>
      </c>
      <c r="C271" s="2">
        <f t="shared" ca="1" si="34"/>
        <v>985615.633703492</v>
      </c>
      <c r="D271" s="3">
        <f t="shared" ca="1" si="29"/>
        <v>515402.67195722455</v>
      </c>
      <c r="E271" s="3">
        <f t="shared" ca="1" si="30"/>
        <v>470212.96174626745</v>
      </c>
      <c r="F271" s="3">
        <f t="shared" ca="1" si="31"/>
        <v>94681049.553433657</v>
      </c>
      <c r="G271" s="52">
        <v>51906</v>
      </c>
      <c r="H271" s="3">
        <f t="shared" ca="1" si="32"/>
        <v>2577.0133597861227</v>
      </c>
      <c r="I271" s="53">
        <f t="shared" ca="1" si="33"/>
        <v>47195.026207529234</v>
      </c>
      <c r="J271" s="55">
        <f t="shared" ca="1" si="35"/>
        <v>1035387.6732708074</v>
      </c>
      <c r="K271" s="20"/>
      <c r="L271" s="20"/>
      <c r="M271" s="20"/>
      <c r="O271" s="19">
        <f t="shared" si="36"/>
        <v>31</v>
      </c>
    </row>
    <row r="272" spans="2:15" ht="17.399999999999999" customHeight="1" x14ac:dyDescent="0.3">
      <c r="B272" s="48">
        <v>225</v>
      </c>
      <c r="C272" s="2">
        <f t="shared" ca="1" si="34"/>
        <v>985615.633703492</v>
      </c>
      <c r="D272" s="3">
        <f t="shared" ca="1" si="29"/>
        <v>512855.68508109899</v>
      </c>
      <c r="E272" s="3">
        <f t="shared" ca="1" si="30"/>
        <v>472759.94862239301</v>
      </c>
      <c r="F272" s="3">
        <f t="shared" ca="1" si="31"/>
        <v>94208289.604811266</v>
      </c>
      <c r="G272" s="52">
        <v>51934</v>
      </c>
      <c r="H272" s="3">
        <f t="shared" ca="1" si="32"/>
        <v>2564.278425405495</v>
      </c>
      <c r="I272" s="53">
        <f t="shared" ca="1" si="33"/>
        <v>42417.110199938274</v>
      </c>
      <c r="J272" s="55">
        <f t="shared" ca="1" si="35"/>
        <v>1030597.0223288358</v>
      </c>
      <c r="K272" s="20"/>
      <c r="L272" s="20"/>
      <c r="M272" s="20"/>
      <c r="O272" s="19">
        <f t="shared" si="36"/>
        <v>28</v>
      </c>
    </row>
    <row r="273" spans="2:15" ht="17.399999999999999" customHeight="1" x14ac:dyDescent="0.3">
      <c r="B273" s="48">
        <v>226</v>
      </c>
      <c r="C273" s="2">
        <f t="shared" ca="1" si="34"/>
        <v>985615.633703492</v>
      </c>
      <c r="D273" s="3">
        <f t="shared" ca="1" si="29"/>
        <v>510294.90202606103</v>
      </c>
      <c r="E273" s="3">
        <f t="shared" ca="1" si="30"/>
        <v>475320.73167743097</v>
      </c>
      <c r="F273" s="3">
        <f t="shared" ca="1" si="31"/>
        <v>93732968.873133838</v>
      </c>
      <c r="G273" s="52">
        <v>51965</v>
      </c>
      <c r="H273" s="3">
        <f t="shared" ca="1" si="32"/>
        <v>2551.4745101303051</v>
      </c>
      <c r="I273" s="53">
        <f t="shared" ca="1" si="33"/>
        <v>46727.311643986381</v>
      </c>
      <c r="J273" s="55">
        <f t="shared" ca="1" si="35"/>
        <v>1034894.4198576087</v>
      </c>
      <c r="K273" s="20"/>
      <c r="L273" s="20"/>
      <c r="M273" s="20"/>
      <c r="O273" s="19">
        <f t="shared" si="36"/>
        <v>31</v>
      </c>
    </row>
    <row r="274" spans="2:15" ht="17.399999999999999" customHeight="1" x14ac:dyDescent="0.3">
      <c r="B274" s="48">
        <v>227</v>
      </c>
      <c r="C274" s="2">
        <f t="shared" ca="1" si="34"/>
        <v>985615.633703492</v>
      </c>
      <c r="D274" s="3">
        <f t="shared" ca="1" si="29"/>
        <v>507720.2480628083</v>
      </c>
      <c r="E274" s="3">
        <f t="shared" ca="1" si="30"/>
        <v>477895.3856406837</v>
      </c>
      <c r="F274" s="3">
        <f t="shared" ca="1" si="31"/>
        <v>93255073.487493157</v>
      </c>
      <c r="G274" s="52">
        <v>51995</v>
      </c>
      <c r="H274" s="3">
        <f t="shared" ca="1" si="32"/>
        <v>2538.6012403140417</v>
      </c>
      <c r="I274" s="53">
        <f t="shared" ca="1" si="33"/>
        <v>44991.825059104238</v>
      </c>
      <c r="J274" s="55">
        <f t="shared" ca="1" si="35"/>
        <v>1033146.0600029103</v>
      </c>
      <c r="K274" s="20"/>
      <c r="L274" s="20"/>
      <c r="M274" s="20"/>
      <c r="O274" s="19">
        <f t="shared" si="36"/>
        <v>30</v>
      </c>
    </row>
    <row r="275" spans="2:15" ht="17.399999999999999" customHeight="1" x14ac:dyDescent="0.3">
      <c r="B275" s="48">
        <v>228</v>
      </c>
      <c r="C275" s="2">
        <f t="shared" ca="1" si="34"/>
        <v>985615.633703492</v>
      </c>
      <c r="D275" s="3">
        <f t="shared" ca="1" si="29"/>
        <v>505131.64805725461</v>
      </c>
      <c r="E275" s="3">
        <f t="shared" ca="1" si="30"/>
        <v>480483.98564623739</v>
      </c>
      <c r="F275" s="3">
        <f t="shared" ca="1" si="31"/>
        <v>92774589.501846924</v>
      </c>
      <c r="G275" s="52">
        <v>52026</v>
      </c>
      <c r="H275" s="3">
        <f t="shared" ca="1" si="32"/>
        <v>2525.6582402862732</v>
      </c>
      <c r="I275" s="53">
        <f t="shared" ca="1" si="33"/>
        <v>46254.516449796603</v>
      </c>
      <c r="J275" s="55">
        <f t="shared" ca="1" si="35"/>
        <v>1034395.8083935749</v>
      </c>
      <c r="K275" s="20"/>
      <c r="L275" s="20"/>
      <c r="M275" s="20"/>
      <c r="O275" s="19">
        <f t="shared" si="36"/>
        <v>31</v>
      </c>
    </row>
    <row r="276" spans="2:15" ht="17.399999999999999" customHeight="1" x14ac:dyDescent="0.3">
      <c r="B276" s="48">
        <v>229</v>
      </c>
      <c r="C276" s="2">
        <f t="shared" ca="1" si="34"/>
        <v>985615.633703492</v>
      </c>
      <c r="D276" s="3">
        <f t="shared" ca="1" si="29"/>
        <v>502529.02646833751</v>
      </c>
      <c r="E276" s="3">
        <f t="shared" ca="1" si="30"/>
        <v>483086.60723515449</v>
      </c>
      <c r="F276" s="3">
        <f t="shared" ca="1" si="31"/>
        <v>92291502.894611776</v>
      </c>
      <c r="G276" s="52">
        <v>52056</v>
      </c>
      <c r="H276" s="3">
        <f t="shared" ca="1" si="32"/>
        <v>2512.6451323416877</v>
      </c>
      <c r="I276" s="53">
        <f t="shared" ca="1" si="33"/>
        <v>44531.802960886518</v>
      </c>
      <c r="J276" s="55">
        <f t="shared" ca="1" si="35"/>
        <v>1032660.0817967202</v>
      </c>
      <c r="K276" s="20"/>
      <c r="L276" s="20"/>
      <c r="M276" s="20"/>
      <c r="O276" s="19">
        <f t="shared" si="36"/>
        <v>30</v>
      </c>
    </row>
    <row r="277" spans="2:15" ht="17.399999999999999" customHeight="1" x14ac:dyDescent="0.3">
      <c r="B277" s="48">
        <v>230</v>
      </c>
      <c r="C277" s="2">
        <f t="shared" ca="1" si="34"/>
        <v>985615.633703492</v>
      </c>
      <c r="D277" s="3">
        <f t="shared" ca="1" si="29"/>
        <v>499912.30734581378</v>
      </c>
      <c r="E277" s="3">
        <f t="shared" ca="1" si="30"/>
        <v>485703.32635767822</v>
      </c>
      <c r="F277" s="3">
        <f t="shared" ca="1" si="31"/>
        <v>91805799.568254098</v>
      </c>
      <c r="G277" s="52">
        <v>52087</v>
      </c>
      <c r="H277" s="3">
        <f t="shared" ca="1" si="32"/>
        <v>2499.5615367290688</v>
      </c>
      <c r="I277" s="53">
        <f t="shared" ca="1" si="33"/>
        <v>45776.585435727437</v>
      </c>
      <c r="J277" s="55">
        <f t="shared" ca="1" si="35"/>
        <v>1033891.7806759486</v>
      </c>
      <c r="K277" s="20"/>
      <c r="L277" s="20"/>
      <c r="M277" s="20"/>
      <c r="O277" s="19">
        <f t="shared" si="36"/>
        <v>31</v>
      </c>
    </row>
    <row r="278" spans="2:15" ht="17.399999999999999" customHeight="1" x14ac:dyDescent="0.3">
      <c r="B278" s="48">
        <v>231</v>
      </c>
      <c r="C278" s="2">
        <f t="shared" ca="1" si="34"/>
        <v>985615.633703492</v>
      </c>
      <c r="D278" s="3">
        <f t="shared" ca="1" si="29"/>
        <v>497281.41432804306</v>
      </c>
      <c r="E278" s="3">
        <f t="shared" ca="1" si="30"/>
        <v>488334.21937544894</v>
      </c>
      <c r="F278" s="3">
        <f t="shared" ca="1" si="31"/>
        <v>91317465.348878652</v>
      </c>
      <c r="G278" s="52">
        <v>52118</v>
      </c>
      <c r="H278" s="3">
        <f t="shared" ca="1" si="32"/>
        <v>2486.4070716402152</v>
      </c>
      <c r="I278" s="53">
        <f t="shared" ca="1" si="33"/>
        <v>45535.676585854031</v>
      </c>
      <c r="J278" s="55">
        <f t="shared" ca="1" si="35"/>
        <v>1033637.7173609863</v>
      </c>
      <c r="K278" s="20"/>
      <c r="L278" s="20"/>
      <c r="M278" s="20"/>
      <c r="O278" s="19">
        <f t="shared" si="36"/>
        <v>31</v>
      </c>
    </row>
    <row r="279" spans="2:15" ht="17.399999999999999" customHeight="1" x14ac:dyDescent="0.3">
      <c r="B279" s="48">
        <v>232</v>
      </c>
      <c r="C279" s="2">
        <f t="shared" ca="1" si="34"/>
        <v>985615.633703492</v>
      </c>
      <c r="D279" s="3">
        <f t="shared" ca="1" si="29"/>
        <v>494636.27063975937</v>
      </c>
      <c r="E279" s="3">
        <f t="shared" ca="1" si="30"/>
        <v>490979.36306373263</v>
      </c>
      <c r="F279" s="3">
        <f t="shared" ca="1" si="31"/>
        <v>90826485.985814914</v>
      </c>
      <c r="G279" s="52">
        <v>52148</v>
      </c>
      <c r="H279" s="3">
        <f t="shared" ca="1" si="32"/>
        <v>2473.1813531987968</v>
      </c>
      <c r="I279" s="53">
        <f t="shared" ca="1" si="33"/>
        <v>43832.383367461749</v>
      </c>
      <c r="J279" s="55">
        <f t="shared" ca="1" si="35"/>
        <v>1031921.1984241526</v>
      </c>
      <c r="K279" s="20"/>
      <c r="L279" s="20"/>
      <c r="M279" s="20"/>
      <c r="O279" s="19">
        <f t="shared" si="36"/>
        <v>30</v>
      </c>
    </row>
    <row r="280" spans="2:15" ht="17.399999999999999" customHeight="1" x14ac:dyDescent="0.3">
      <c r="B280" s="48">
        <v>233</v>
      </c>
      <c r="C280" s="2">
        <f t="shared" ca="1" si="34"/>
        <v>985615.633703492</v>
      </c>
      <c r="D280" s="3">
        <f t="shared" ca="1" si="29"/>
        <v>491976.79908983078</v>
      </c>
      <c r="E280" s="3">
        <f t="shared" ca="1" si="30"/>
        <v>493638.83461366122</v>
      </c>
      <c r="F280" s="3">
        <f t="shared" ca="1" si="31"/>
        <v>90332847.151201248</v>
      </c>
      <c r="G280" s="52">
        <v>52179</v>
      </c>
      <c r="H280" s="3">
        <f t="shared" ca="1" si="32"/>
        <v>2459.8839954491541</v>
      </c>
      <c r="I280" s="53">
        <f t="shared" ca="1" si="33"/>
        <v>45049.937048964195</v>
      </c>
      <c r="J280" s="55">
        <f t="shared" ca="1" si="35"/>
        <v>1033125.4547479054</v>
      </c>
      <c r="K280" s="20"/>
      <c r="L280" s="20"/>
      <c r="M280" s="20"/>
      <c r="O280" s="19">
        <f t="shared" si="36"/>
        <v>31</v>
      </c>
    </row>
    <row r="281" spans="2:15" ht="17.399999999999999" customHeight="1" x14ac:dyDescent="0.3">
      <c r="B281" s="48">
        <v>234</v>
      </c>
      <c r="C281" s="2">
        <f t="shared" ca="1" si="34"/>
        <v>985615.633703492</v>
      </c>
      <c r="D281" s="3">
        <f t="shared" ca="1" si="29"/>
        <v>489302.92206900677</v>
      </c>
      <c r="E281" s="3">
        <f t="shared" ca="1" si="30"/>
        <v>496312.71163448523</v>
      </c>
      <c r="F281" s="3">
        <f t="shared" ca="1" si="31"/>
        <v>89836534.439566761</v>
      </c>
      <c r="G281" s="52">
        <v>52209</v>
      </c>
      <c r="H281" s="3">
        <f t="shared" ca="1" si="32"/>
        <v>2446.5146103450338</v>
      </c>
      <c r="I281" s="53">
        <f t="shared" ca="1" si="33"/>
        <v>43359.766632576597</v>
      </c>
      <c r="J281" s="55">
        <f t="shared" ca="1" si="35"/>
        <v>1031421.9149464136</v>
      </c>
      <c r="K281" s="20"/>
      <c r="L281" s="20"/>
      <c r="M281" s="20"/>
      <c r="O281" s="19">
        <f t="shared" si="36"/>
        <v>30</v>
      </c>
    </row>
    <row r="282" spans="2:15" ht="17.399999999999999" customHeight="1" x14ac:dyDescent="0.3">
      <c r="B282" s="48">
        <v>235</v>
      </c>
      <c r="C282" s="2">
        <f t="shared" ca="1" si="34"/>
        <v>985615.633703492</v>
      </c>
      <c r="D282" s="3">
        <f t="shared" ca="1" si="29"/>
        <v>486614.56154765328</v>
      </c>
      <c r="E282" s="3">
        <f t="shared" ca="1" si="30"/>
        <v>499001.07215583872</v>
      </c>
      <c r="F282" s="3">
        <f t="shared" ca="1" si="31"/>
        <v>89337533.367410928</v>
      </c>
      <c r="G282" s="52">
        <v>52240</v>
      </c>
      <c r="H282" s="3">
        <f t="shared" ca="1" si="32"/>
        <v>2433.0728077382664</v>
      </c>
      <c r="I282" s="53">
        <f t="shared" ca="1" si="33"/>
        <v>44558.921082025117</v>
      </c>
      <c r="J282" s="55">
        <f t="shared" ca="1" si="35"/>
        <v>1032607.6275932554</v>
      </c>
      <c r="K282" s="20"/>
      <c r="L282" s="20"/>
      <c r="M282" s="20"/>
      <c r="O282" s="19">
        <f t="shared" si="36"/>
        <v>31</v>
      </c>
    </row>
    <row r="283" spans="2:15" ht="17.399999999999999" customHeight="1" x14ac:dyDescent="0.3">
      <c r="B283" s="48">
        <v>236</v>
      </c>
      <c r="C283" s="2">
        <f t="shared" ca="1" si="34"/>
        <v>985615.633703492</v>
      </c>
      <c r="D283" s="3">
        <f t="shared" ca="1" si="29"/>
        <v>483911.6390734759</v>
      </c>
      <c r="E283" s="3">
        <f t="shared" ca="1" si="30"/>
        <v>501703.9946300161</v>
      </c>
      <c r="F283" s="3">
        <f t="shared" ca="1" si="31"/>
        <v>88835829.372780919</v>
      </c>
      <c r="G283" s="52">
        <v>52271</v>
      </c>
      <c r="H283" s="3">
        <f t="shared" ca="1" si="32"/>
        <v>2419.5581953673795</v>
      </c>
      <c r="I283" s="53">
        <f t="shared" ca="1" si="33"/>
        <v>44311.416550235823</v>
      </c>
      <c r="J283" s="55">
        <f t="shared" ca="1" si="35"/>
        <v>1032346.6084490952</v>
      </c>
      <c r="K283" s="20"/>
      <c r="L283" s="20"/>
      <c r="M283" s="20"/>
      <c r="O283" s="19">
        <f t="shared" si="36"/>
        <v>31</v>
      </c>
    </row>
    <row r="284" spans="2:15" ht="17.399999999999999" customHeight="1" x14ac:dyDescent="0.3">
      <c r="B284" s="48">
        <v>237</v>
      </c>
      <c r="C284" s="2">
        <f t="shared" ca="1" si="34"/>
        <v>985615.633703492</v>
      </c>
      <c r="D284" s="3">
        <f t="shared" ca="1" si="29"/>
        <v>481194.07576922997</v>
      </c>
      <c r="E284" s="3">
        <f t="shared" ca="1" si="30"/>
        <v>504421.55793426203</v>
      </c>
      <c r="F284" s="3">
        <f t="shared" ca="1" si="31"/>
        <v>88331407.81484665</v>
      </c>
      <c r="G284" s="52">
        <v>52299</v>
      </c>
      <c r="H284" s="3">
        <f t="shared" ca="1" si="32"/>
        <v>2405.9703788461497</v>
      </c>
      <c r="I284" s="53">
        <f t="shared" ca="1" si="33"/>
        <v>39798.451559005851</v>
      </c>
      <c r="J284" s="55">
        <f t="shared" ca="1" si="35"/>
        <v>1027820.055641344</v>
      </c>
      <c r="K284" s="20"/>
      <c r="L284" s="20"/>
      <c r="M284" s="20"/>
      <c r="O284" s="19">
        <f t="shared" si="36"/>
        <v>28</v>
      </c>
    </row>
    <row r="285" spans="2:15" ht="17.399999999999999" customHeight="1" x14ac:dyDescent="0.3">
      <c r="B285" s="48">
        <v>238</v>
      </c>
      <c r="C285" s="2">
        <f t="shared" ca="1" si="34"/>
        <v>985615.633703492</v>
      </c>
      <c r="D285" s="3">
        <f t="shared" ca="1" si="29"/>
        <v>478461.79233041935</v>
      </c>
      <c r="E285" s="3">
        <f t="shared" ca="1" si="30"/>
        <v>507153.84137307265</v>
      </c>
      <c r="F285" s="3">
        <f t="shared" ca="1" si="31"/>
        <v>87824253.973473579</v>
      </c>
      <c r="G285" s="52">
        <v>52330</v>
      </c>
      <c r="H285" s="3">
        <f t="shared" ca="1" si="32"/>
        <v>2392.308961652097</v>
      </c>
      <c r="I285" s="53">
        <f t="shared" ca="1" si="33"/>
        <v>43812.378276163938</v>
      </c>
      <c r="J285" s="55">
        <f t="shared" ca="1" si="35"/>
        <v>1031820.320941308</v>
      </c>
      <c r="K285" s="20"/>
      <c r="L285" s="20"/>
      <c r="M285" s="20"/>
      <c r="O285" s="19">
        <f t="shared" si="36"/>
        <v>31</v>
      </c>
    </row>
    <row r="286" spans="2:15" ht="17.399999999999999" customHeight="1" x14ac:dyDescent="0.3">
      <c r="B286" s="48">
        <v>239</v>
      </c>
      <c r="C286" s="2">
        <f t="shared" ca="1" si="34"/>
        <v>985615.633703492</v>
      </c>
      <c r="D286" s="3">
        <f t="shared" ca="1" si="29"/>
        <v>475714.70902298193</v>
      </c>
      <c r="E286" s="3">
        <f t="shared" ca="1" si="30"/>
        <v>509900.92468051007</v>
      </c>
      <c r="F286" s="3">
        <f t="shared" ca="1" si="31"/>
        <v>87314353.048793063</v>
      </c>
      <c r="G286" s="52">
        <v>52360</v>
      </c>
      <c r="H286" s="3">
        <f t="shared" ca="1" si="32"/>
        <v>2378.5735451149098</v>
      </c>
      <c r="I286" s="53">
        <f t="shared" ca="1" si="33"/>
        <v>42155.641907267316</v>
      </c>
      <c r="J286" s="55">
        <f t="shared" ca="1" si="35"/>
        <v>1030149.8491558742</v>
      </c>
      <c r="K286" s="20"/>
      <c r="L286" s="20"/>
      <c r="M286" s="20"/>
      <c r="O286" s="19">
        <f t="shared" si="36"/>
        <v>30</v>
      </c>
    </row>
    <row r="287" spans="2:15" ht="17.399999999999999" customHeight="1" x14ac:dyDescent="0.3">
      <c r="B287" s="48">
        <v>240</v>
      </c>
      <c r="C287" s="2">
        <f t="shared" ca="1" si="34"/>
        <v>985615.633703492</v>
      </c>
      <c r="D287" s="3">
        <f t="shared" ca="1" si="29"/>
        <v>472952.74568096246</v>
      </c>
      <c r="E287" s="3">
        <f t="shared" ca="1" si="30"/>
        <v>512662.88802252954</v>
      </c>
      <c r="F287" s="3">
        <f t="shared" ca="1" si="31"/>
        <v>86801690.160770535</v>
      </c>
      <c r="G287" s="52">
        <v>52391</v>
      </c>
      <c r="H287" s="3">
        <f t="shared" ca="1" si="32"/>
        <v>2364.7637284048124</v>
      </c>
      <c r="I287" s="53">
        <f t="shared" ca="1" si="33"/>
        <v>43307.919112201351</v>
      </c>
      <c r="J287" s="55">
        <f t="shared" ca="1" si="35"/>
        <v>1031288.3165440981</v>
      </c>
      <c r="K287" s="20"/>
      <c r="L287" s="20"/>
      <c r="M287" s="20"/>
      <c r="O287" s="19">
        <f t="shared" si="36"/>
        <v>31</v>
      </c>
    </row>
    <row r="288" spans="2:15" ht="17.399999999999999" customHeight="1" x14ac:dyDescent="0.3">
      <c r="B288" s="48">
        <v>241</v>
      </c>
      <c r="C288" s="2">
        <f t="shared" ca="1" si="34"/>
        <v>985615.633703492</v>
      </c>
      <c r="D288" s="3">
        <f t="shared" ca="1" si="29"/>
        <v>470175.82170417375</v>
      </c>
      <c r="E288" s="3">
        <f t="shared" ca="1" si="30"/>
        <v>515439.81199931825</v>
      </c>
      <c r="F288" s="3">
        <f t="shared" ca="1" si="31"/>
        <v>86286250.348771214</v>
      </c>
      <c r="G288" s="52">
        <v>52421</v>
      </c>
      <c r="H288" s="3">
        <f t="shared" ca="1" si="32"/>
        <v>2350.8791085208686</v>
      </c>
      <c r="I288" s="53">
        <f t="shared" ca="1" si="33"/>
        <v>41664.811277169858</v>
      </c>
      <c r="J288" s="55">
        <f t="shared" ca="1" si="35"/>
        <v>1029631.3240891828</v>
      </c>
      <c r="K288" s="20"/>
      <c r="L288" s="20"/>
      <c r="M288" s="20"/>
      <c r="O288" s="19">
        <f t="shared" si="36"/>
        <v>30</v>
      </c>
    </row>
    <row r="289" spans="2:15" ht="17.399999999999999" customHeight="1" x14ac:dyDescent="0.3">
      <c r="B289" s="48">
        <v>242</v>
      </c>
      <c r="C289" s="2">
        <f t="shared" ca="1" si="34"/>
        <v>985615.633703492</v>
      </c>
      <c r="D289" s="3">
        <f t="shared" ca="1" si="29"/>
        <v>467383.85605584411</v>
      </c>
      <c r="E289" s="3">
        <f t="shared" ca="1" si="30"/>
        <v>518231.77764764789</v>
      </c>
      <c r="F289" s="3">
        <f t="shared" ca="1" si="31"/>
        <v>85768018.57112357</v>
      </c>
      <c r="G289" s="52">
        <v>52452</v>
      </c>
      <c r="H289" s="3">
        <f t="shared" ca="1" si="32"/>
        <v>2336.9192802792204</v>
      </c>
      <c r="I289" s="53">
        <f t="shared" ca="1" si="33"/>
        <v>42797.980172990516</v>
      </c>
      <c r="J289" s="55">
        <f t="shared" ca="1" si="35"/>
        <v>1030750.5331567617</v>
      </c>
      <c r="K289" s="20"/>
      <c r="L289" s="20"/>
      <c r="M289" s="20"/>
      <c r="O289" s="19">
        <f t="shared" si="36"/>
        <v>31</v>
      </c>
    </row>
    <row r="290" spans="2:15" ht="17.399999999999999" customHeight="1" x14ac:dyDescent="0.3">
      <c r="B290" s="48">
        <v>243</v>
      </c>
      <c r="C290" s="2">
        <f t="shared" ca="1" si="34"/>
        <v>985615.633703492</v>
      </c>
      <c r="D290" s="3">
        <f t="shared" ca="1" si="29"/>
        <v>464576.76726025267</v>
      </c>
      <c r="E290" s="3">
        <f t="shared" ca="1" si="30"/>
        <v>521038.86644323933</v>
      </c>
      <c r="F290" s="3">
        <f t="shared" ca="1" si="31"/>
        <v>85246979.704680324</v>
      </c>
      <c r="G290" s="52">
        <v>52483</v>
      </c>
      <c r="H290" s="3">
        <f t="shared" ca="1" si="32"/>
        <v>2322.8838363012633</v>
      </c>
      <c r="I290" s="53">
        <f t="shared" ca="1" si="33"/>
        <v>42540.937211277283</v>
      </c>
      <c r="J290" s="55">
        <f t="shared" ca="1" si="35"/>
        <v>1030479.4547510706</v>
      </c>
      <c r="K290" s="20"/>
      <c r="L290" s="20"/>
      <c r="M290" s="20"/>
      <c r="O290" s="19">
        <f t="shared" si="36"/>
        <v>31</v>
      </c>
    </row>
    <row r="291" spans="2:15" ht="17.399999999999999" customHeight="1" x14ac:dyDescent="0.3">
      <c r="B291" s="48">
        <v>244</v>
      </c>
      <c r="C291" s="2">
        <f t="shared" ca="1" si="34"/>
        <v>985615.633703492</v>
      </c>
      <c r="D291" s="3">
        <f t="shared" ca="1" si="29"/>
        <v>461754.47340035177</v>
      </c>
      <c r="E291" s="3">
        <f t="shared" ca="1" si="30"/>
        <v>523861.16030314023</v>
      </c>
      <c r="F291" s="3">
        <f t="shared" ca="1" si="31"/>
        <v>84723118.544377178</v>
      </c>
      <c r="G291" s="52">
        <v>52513</v>
      </c>
      <c r="H291" s="3">
        <f t="shared" ca="1" si="32"/>
        <v>2308.772367001759</v>
      </c>
      <c r="I291" s="53">
        <f t="shared" ca="1" si="33"/>
        <v>40918.550258246549</v>
      </c>
      <c r="J291" s="55">
        <f t="shared" ca="1" si="35"/>
        <v>1028842.9563287403</v>
      </c>
      <c r="K291" s="20"/>
      <c r="L291" s="20"/>
      <c r="M291" s="20"/>
      <c r="O291" s="19">
        <f t="shared" si="36"/>
        <v>30</v>
      </c>
    </row>
    <row r="292" spans="2:15" ht="17.399999999999999" customHeight="1" x14ac:dyDescent="0.3">
      <c r="B292" s="48">
        <v>245</v>
      </c>
      <c r="C292" s="2">
        <f t="shared" ca="1" si="34"/>
        <v>985615.633703492</v>
      </c>
      <c r="D292" s="3">
        <f t="shared" ca="1" si="29"/>
        <v>458916.89211537642</v>
      </c>
      <c r="E292" s="3">
        <f t="shared" ca="1" si="30"/>
        <v>526698.74158811558</v>
      </c>
      <c r="F292" s="3">
        <f t="shared" ca="1" si="31"/>
        <v>84196419.802789062</v>
      </c>
      <c r="G292" s="52">
        <v>52544</v>
      </c>
      <c r="H292" s="3">
        <f t="shared" ca="1" si="32"/>
        <v>2294.5844605768821</v>
      </c>
      <c r="I292" s="53">
        <f t="shared" ca="1" si="33"/>
        <v>42022.66679801108</v>
      </c>
      <c r="J292" s="55">
        <f t="shared" ca="1" si="35"/>
        <v>1029932.8849620799</v>
      </c>
      <c r="K292" s="20"/>
      <c r="L292" s="20"/>
      <c r="M292" s="20"/>
      <c r="O292" s="19">
        <f t="shared" si="36"/>
        <v>31</v>
      </c>
    </row>
    <row r="293" spans="2:15" ht="17.399999999999999" customHeight="1" x14ac:dyDescent="0.3">
      <c r="B293" s="48">
        <v>246</v>
      </c>
      <c r="C293" s="2">
        <f t="shared" ca="1" si="34"/>
        <v>985615.633703492</v>
      </c>
      <c r="D293" s="3">
        <f t="shared" ca="1" si="29"/>
        <v>456063.94059844076</v>
      </c>
      <c r="E293" s="3">
        <f t="shared" ca="1" si="30"/>
        <v>529551.69310505129</v>
      </c>
      <c r="F293" s="3">
        <f t="shared" ca="1" si="31"/>
        <v>83666868.109684005</v>
      </c>
      <c r="G293" s="52">
        <v>52574</v>
      </c>
      <c r="H293" s="3">
        <f t="shared" ca="1" si="32"/>
        <v>2280.3197029922039</v>
      </c>
      <c r="I293" s="53">
        <f t="shared" ca="1" si="33"/>
        <v>40414.281505338746</v>
      </c>
      <c r="J293" s="55">
        <f t="shared" ca="1" si="35"/>
        <v>1028310.2349118229</v>
      </c>
      <c r="K293" s="20"/>
      <c r="L293" s="20"/>
      <c r="M293" s="20"/>
      <c r="O293" s="19">
        <f t="shared" si="36"/>
        <v>30</v>
      </c>
    </row>
    <row r="294" spans="2:15" ht="17.399999999999999" customHeight="1" x14ac:dyDescent="0.3">
      <c r="B294" s="48">
        <v>247</v>
      </c>
      <c r="C294" s="2">
        <f t="shared" ca="1" si="34"/>
        <v>985615.633703492</v>
      </c>
      <c r="D294" s="3">
        <f t="shared" ca="1" si="29"/>
        <v>453195.53559412173</v>
      </c>
      <c r="E294" s="3">
        <f t="shared" ca="1" si="30"/>
        <v>532420.09810937033</v>
      </c>
      <c r="F294" s="3">
        <f t="shared" ca="1" si="31"/>
        <v>83134448.011574641</v>
      </c>
      <c r="G294" s="52">
        <v>52605</v>
      </c>
      <c r="H294" s="3">
        <f t="shared" ca="1" si="32"/>
        <v>2265.9776779706085</v>
      </c>
      <c r="I294" s="53">
        <f t="shared" ca="1" si="33"/>
        <v>41498.766582403267</v>
      </c>
      <c r="J294" s="55">
        <f t="shared" ca="1" si="35"/>
        <v>1029380.3779638659</v>
      </c>
      <c r="K294" s="20"/>
      <c r="L294" s="20"/>
      <c r="M294" s="20"/>
      <c r="O294" s="19">
        <f t="shared" si="36"/>
        <v>31</v>
      </c>
    </row>
    <row r="295" spans="2:15" ht="17.399999999999999" customHeight="1" x14ac:dyDescent="0.3">
      <c r="B295" s="48">
        <v>248</v>
      </c>
      <c r="C295" s="2">
        <f t="shared" ca="1" si="34"/>
        <v>985615.633703492</v>
      </c>
      <c r="D295" s="3">
        <f t="shared" ca="1" si="29"/>
        <v>450311.59339602932</v>
      </c>
      <c r="E295" s="3">
        <f t="shared" ca="1" si="30"/>
        <v>535304.04030746268</v>
      </c>
      <c r="F295" s="3">
        <f t="shared" ca="1" si="31"/>
        <v>82599143.971267179</v>
      </c>
      <c r="G295" s="52">
        <v>52636</v>
      </c>
      <c r="H295" s="3">
        <f t="shared" ca="1" si="32"/>
        <v>2251.5579669801464</v>
      </c>
      <c r="I295" s="53">
        <f t="shared" ca="1" si="33"/>
        <v>41234.686213741021</v>
      </c>
      <c r="J295" s="55">
        <f t="shared" ca="1" si="35"/>
        <v>1029101.8778842131</v>
      </c>
      <c r="K295" s="20"/>
      <c r="L295" s="20"/>
      <c r="M295" s="20"/>
      <c r="O295" s="19">
        <f t="shared" si="36"/>
        <v>31</v>
      </c>
    </row>
    <row r="296" spans="2:15" ht="17.399999999999999" customHeight="1" x14ac:dyDescent="0.3">
      <c r="B296" s="48">
        <v>249</v>
      </c>
      <c r="C296" s="2">
        <f t="shared" ca="1" si="34"/>
        <v>985615.633703492</v>
      </c>
      <c r="D296" s="3">
        <f t="shared" ca="1" si="29"/>
        <v>447412.02984436392</v>
      </c>
      <c r="E296" s="3">
        <f t="shared" ca="1" si="30"/>
        <v>538203.60385912808</v>
      </c>
      <c r="F296" s="3">
        <f t="shared" ca="1" si="31"/>
        <v>82060940.367408052</v>
      </c>
      <c r="G296" s="52">
        <v>52665</v>
      </c>
      <c r="H296" s="3">
        <f t="shared" ca="1" si="32"/>
        <v>2237.0601492218198</v>
      </c>
      <c r="I296" s="53">
        <f t="shared" ca="1" si="33"/>
        <v>38326.002802667972</v>
      </c>
      <c r="J296" s="55">
        <f t="shared" ca="1" si="35"/>
        <v>1026178.6966553818</v>
      </c>
      <c r="K296" s="20"/>
      <c r="L296" s="20"/>
      <c r="M296" s="20"/>
      <c r="O296" s="19">
        <f t="shared" si="36"/>
        <v>29</v>
      </c>
    </row>
    <row r="297" spans="2:15" ht="17.399999999999999" customHeight="1" x14ac:dyDescent="0.3">
      <c r="B297" s="48">
        <v>250</v>
      </c>
      <c r="C297" s="2">
        <f t="shared" ca="1" si="34"/>
        <v>985615.633703492</v>
      </c>
      <c r="D297" s="3">
        <f t="shared" ca="1" si="29"/>
        <v>444496.76032346027</v>
      </c>
      <c r="E297" s="3">
        <f t="shared" ca="1" si="30"/>
        <v>541118.87338003167</v>
      </c>
      <c r="F297" s="3">
        <f t="shared" ca="1" si="31"/>
        <v>81519821.494028017</v>
      </c>
      <c r="G297" s="52">
        <v>52696</v>
      </c>
      <c r="H297" s="3">
        <f t="shared" ca="1" si="32"/>
        <v>2222.4838016173012</v>
      </c>
      <c r="I297" s="53">
        <f t="shared" ca="1" si="33"/>
        <v>40702.226422234395</v>
      </c>
      <c r="J297" s="55">
        <f t="shared" ca="1" si="35"/>
        <v>1028540.3439273437</v>
      </c>
      <c r="K297" s="20"/>
      <c r="L297" s="20"/>
      <c r="M297" s="20"/>
      <c r="O297" s="19">
        <f t="shared" si="36"/>
        <v>31</v>
      </c>
    </row>
    <row r="298" spans="2:15" ht="17.399999999999999" customHeight="1" x14ac:dyDescent="0.3">
      <c r="B298" s="48">
        <v>251</v>
      </c>
      <c r="C298" s="2">
        <f t="shared" ca="1" si="34"/>
        <v>985615.633703492</v>
      </c>
      <c r="D298" s="3">
        <f t="shared" ca="1" si="29"/>
        <v>441565.69975931844</v>
      </c>
      <c r="E298" s="3">
        <f t="shared" ca="1" si="30"/>
        <v>544049.93394417362</v>
      </c>
      <c r="F298" s="3">
        <f t="shared" ca="1" si="31"/>
        <v>80975771.560083836</v>
      </c>
      <c r="G298" s="52">
        <v>52726</v>
      </c>
      <c r="H298" s="3">
        <f t="shared" ca="1" si="32"/>
        <v>2207.8284987965922</v>
      </c>
      <c r="I298" s="53">
        <f t="shared" ca="1" si="33"/>
        <v>39129.514317133442</v>
      </c>
      <c r="J298" s="55">
        <f t="shared" ca="1" si="35"/>
        <v>1026952.976519422</v>
      </c>
      <c r="K298" s="20"/>
      <c r="L298" s="20"/>
      <c r="M298" s="20"/>
      <c r="O298" s="19">
        <f t="shared" si="36"/>
        <v>30</v>
      </c>
    </row>
    <row r="299" spans="2:15" ht="17.399999999999999" customHeight="1" x14ac:dyDescent="0.3">
      <c r="B299" s="48">
        <v>252</v>
      </c>
      <c r="C299" s="2">
        <f t="shared" ca="1" si="34"/>
        <v>985615.633703492</v>
      </c>
      <c r="D299" s="3">
        <f t="shared" ca="1" si="29"/>
        <v>438618.76261712081</v>
      </c>
      <c r="E299" s="3">
        <f t="shared" ca="1" si="30"/>
        <v>546996.87108637113</v>
      </c>
      <c r="F299" s="3">
        <f t="shared" ca="1" si="31"/>
        <v>80428774.688997462</v>
      </c>
      <c r="G299" s="52">
        <v>52757</v>
      </c>
      <c r="H299" s="3">
        <f t="shared" ca="1" si="32"/>
        <v>2193.0938130856039</v>
      </c>
      <c r="I299" s="53">
        <f t="shared" ca="1" si="33"/>
        <v>40163.982693801576</v>
      </c>
      <c r="J299" s="55">
        <f t="shared" ca="1" si="35"/>
        <v>1027972.7102103792</v>
      </c>
      <c r="K299" s="20"/>
      <c r="L299" s="20"/>
      <c r="M299" s="20"/>
      <c r="O299" s="19">
        <f t="shared" si="36"/>
        <v>31</v>
      </c>
    </row>
    <row r="300" spans="2:15" ht="17.399999999999999" customHeight="1" x14ac:dyDescent="0.3">
      <c r="B300" s="48">
        <v>253</v>
      </c>
      <c r="C300" s="2">
        <f t="shared" ca="1" si="34"/>
        <v>985615.633703492</v>
      </c>
      <c r="D300" s="3">
        <f t="shared" ca="1" si="29"/>
        <v>435655.86289873626</v>
      </c>
      <c r="E300" s="3">
        <f t="shared" ca="1" si="30"/>
        <v>549959.77080475574</v>
      </c>
      <c r="F300" s="3">
        <f t="shared" ca="1" si="31"/>
        <v>79878814.9181927</v>
      </c>
      <c r="G300" s="52">
        <v>52787</v>
      </c>
      <c r="H300" s="3">
        <f t="shared" ca="1" si="32"/>
        <v>2178.2793144936813</v>
      </c>
      <c r="I300" s="53">
        <f t="shared" ca="1" si="33"/>
        <v>38605.811850718783</v>
      </c>
      <c r="J300" s="55">
        <f t="shared" ca="1" si="35"/>
        <v>1026399.7248687044</v>
      </c>
      <c r="K300" s="20"/>
      <c r="L300" s="20"/>
      <c r="M300" s="20"/>
      <c r="O300" s="19">
        <f t="shared" si="36"/>
        <v>30</v>
      </c>
    </row>
    <row r="301" spans="2:15" ht="17.399999999999999" customHeight="1" x14ac:dyDescent="0.3">
      <c r="B301" s="48">
        <v>254</v>
      </c>
      <c r="C301" s="2">
        <f t="shared" ca="1" si="34"/>
        <v>985615.633703492</v>
      </c>
      <c r="D301" s="3">
        <f t="shared" ca="1" si="29"/>
        <v>432676.91414021049</v>
      </c>
      <c r="E301" s="3">
        <f t="shared" ca="1" si="30"/>
        <v>552938.71956328151</v>
      </c>
      <c r="F301" s="3">
        <f t="shared" ca="1" si="31"/>
        <v>79325876.198629424</v>
      </c>
      <c r="G301" s="52">
        <v>52818</v>
      </c>
      <c r="H301" s="3">
        <f t="shared" ca="1" si="32"/>
        <v>2163.3845707010523</v>
      </c>
      <c r="I301" s="53">
        <f t="shared" ca="1" si="33"/>
        <v>39619.892199423579</v>
      </c>
      <c r="J301" s="55">
        <f t="shared" ca="1" si="35"/>
        <v>1027398.9104736167</v>
      </c>
      <c r="K301" s="20"/>
      <c r="L301" s="20"/>
      <c r="M301" s="20"/>
      <c r="O301" s="19">
        <f t="shared" si="36"/>
        <v>31</v>
      </c>
    </row>
    <row r="302" spans="2:15" ht="17.399999999999999" customHeight="1" x14ac:dyDescent="0.3">
      <c r="B302" s="48">
        <v>255</v>
      </c>
      <c r="C302" s="2">
        <f t="shared" ca="1" si="34"/>
        <v>985615.633703492</v>
      </c>
      <c r="D302" s="3">
        <f t="shared" ca="1" si="29"/>
        <v>429681.82940924272</v>
      </c>
      <c r="E302" s="3">
        <f t="shared" ca="1" si="30"/>
        <v>555933.80429424928</v>
      </c>
      <c r="F302" s="3">
        <f t="shared" ca="1" si="31"/>
        <v>78769942.394335181</v>
      </c>
      <c r="G302" s="52">
        <v>52849</v>
      </c>
      <c r="H302" s="3">
        <f t="shared" ca="1" si="32"/>
        <v>2148.4091470462135</v>
      </c>
      <c r="I302" s="53">
        <f t="shared" ca="1" si="33"/>
        <v>39345.63459452019</v>
      </c>
      <c r="J302" s="55">
        <f t="shared" ca="1" si="35"/>
        <v>1027109.6774450584</v>
      </c>
      <c r="K302" s="20"/>
      <c r="L302" s="20"/>
      <c r="M302" s="20"/>
      <c r="O302" s="19">
        <f t="shared" si="36"/>
        <v>31</v>
      </c>
    </row>
    <row r="303" spans="2:15" ht="17.399999999999999" customHeight="1" x14ac:dyDescent="0.3">
      <c r="B303" s="48">
        <v>256</v>
      </c>
      <c r="C303" s="2">
        <f t="shared" ca="1" si="34"/>
        <v>985615.633703492</v>
      </c>
      <c r="D303" s="3">
        <f t="shared" ca="1" si="29"/>
        <v>426670.52130264894</v>
      </c>
      <c r="E303" s="3">
        <f t="shared" ca="1" si="30"/>
        <v>558945.11240084306</v>
      </c>
      <c r="F303" s="3">
        <f t="shared" ca="1" si="31"/>
        <v>78210997.281934336</v>
      </c>
      <c r="G303" s="52">
        <v>52879</v>
      </c>
      <c r="H303" s="3">
        <f t="shared" ca="1" si="32"/>
        <v>2133.3526065132446</v>
      </c>
      <c r="I303" s="53">
        <f t="shared" ca="1" si="33"/>
        <v>37809.572349280883</v>
      </c>
      <c r="J303" s="55">
        <f t="shared" ca="1" si="35"/>
        <v>1025558.5586592861</v>
      </c>
      <c r="K303" s="20"/>
      <c r="L303" s="20"/>
      <c r="M303" s="20"/>
      <c r="O303" s="19">
        <f t="shared" si="36"/>
        <v>30</v>
      </c>
    </row>
    <row r="304" spans="2:15" ht="17.399999999999999" customHeight="1" x14ac:dyDescent="0.3">
      <c r="B304" s="48">
        <v>257</v>
      </c>
      <c r="C304" s="2">
        <f t="shared" ca="1" si="34"/>
        <v>985615.633703492</v>
      </c>
      <c r="D304" s="3">
        <f t="shared" ref="D304:D367" ca="1" si="37">+F303*(($H$6/100)/$H$9)</f>
        <v>423642.90194381098</v>
      </c>
      <c r="E304" s="3">
        <f t="shared" ref="E304:E367" ca="1" si="38">+C304-D304</f>
        <v>561972.73175968102</v>
      </c>
      <c r="F304" s="3">
        <f t="shared" ref="F304:F367" ca="1" si="39">IF(F303&lt;1,0,+F303-E304)</f>
        <v>77649024.550174654</v>
      </c>
      <c r="G304" s="52">
        <v>52910</v>
      </c>
      <c r="H304" s="3">
        <f t="shared" ref="H304:H367" ca="1" si="40">+D304*$H$7/100</f>
        <v>2118.2145097190551</v>
      </c>
      <c r="I304" s="53">
        <f t="shared" ref="I304:I367" ca="1" si="41">+F303*$R$41*O304</f>
        <v>38792.654651839424</v>
      </c>
      <c r="J304" s="55">
        <f t="shared" ca="1" si="35"/>
        <v>1026526.5028650505</v>
      </c>
      <c r="K304" s="20"/>
      <c r="L304" s="20"/>
      <c r="M304" s="20"/>
      <c r="O304" s="19">
        <f t="shared" si="36"/>
        <v>31</v>
      </c>
    </row>
    <row r="305" spans="2:15" ht="17.399999999999999" customHeight="1" x14ac:dyDescent="0.3">
      <c r="B305" s="48">
        <v>258</v>
      </c>
      <c r="C305" s="2">
        <f t="shared" ref="C305:C368" ca="1" si="42">IF(F304&lt;1,0,+$H$8)</f>
        <v>985615.633703492</v>
      </c>
      <c r="D305" s="3">
        <f t="shared" ca="1" si="37"/>
        <v>420598.88298011274</v>
      </c>
      <c r="E305" s="3">
        <f t="shared" ca="1" si="38"/>
        <v>565016.7507233792</v>
      </c>
      <c r="F305" s="3">
        <f t="shared" ca="1" si="39"/>
        <v>77084007.799451277</v>
      </c>
      <c r="G305" s="52">
        <v>52940</v>
      </c>
      <c r="H305" s="3">
        <f t="shared" ca="1" si="40"/>
        <v>2102.9944149005637</v>
      </c>
      <c r="I305" s="53">
        <f t="shared" ca="1" si="41"/>
        <v>37271.531784083832</v>
      </c>
      <c r="J305" s="55">
        <f t="shared" ref="J305:J368" ca="1" si="43">+C305+H305+I305</f>
        <v>1024990.1599024764</v>
      </c>
      <c r="K305" s="20"/>
      <c r="L305" s="20"/>
      <c r="M305" s="20"/>
      <c r="O305" s="19">
        <f t="shared" ref="O305:O368" si="44">+G305-G304</f>
        <v>30</v>
      </c>
    </row>
    <row r="306" spans="2:15" ht="17.399999999999999" customHeight="1" x14ac:dyDescent="0.3">
      <c r="B306" s="48">
        <v>259</v>
      </c>
      <c r="C306" s="2">
        <f t="shared" ca="1" si="42"/>
        <v>985615.633703492</v>
      </c>
      <c r="D306" s="3">
        <f t="shared" ca="1" si="37"/>
        <v>417538.37558036111</v>
      </c>
      <c r="E306" s="3">
        <f t="shared" ca="1" si="38"/>
        <v>568077.25812313089</v>
      </c>
      <c r="F306" s="3">
        <f t="shared" ca="1" si="39"/>
        <v>76515930.541328147</v>
      </c>
      <c r="G306" s="52">
        <v>52971</v>
      </c>
      <c r="H306" s="3">
        <f t="shared" ca="1" si="40"/>
        <v>2087.6918779018056</v>
      </c>
      <c r="I306" s="53">
        <f t="shared" ca="1" si="41"/>
        <v>38233.667868527831</v>
      </c>
      <c r="J306" s="55">
        <f t="shared" ca="1" si="43"/>
        <v>1025936.9934499216</v>
      </c>
      <c r="K306" s="20"/>
      <c r="L306" s="20"/>
      <c r="M306" s="20"/>
      <c r="O306" s="19">
        <f t="shared" si="44"/>
        <v>31</v>
      </c>
    </row>
    <row r="307" spans="2:15" ht="17.399999999999999" customHeight="1" x14ac:dyDescent="0.3">
      <c r="B307" s="48">
        <v>260</v>
      </c>
      <c r="C307" s="2">
        <f t="shared" ca="1" si="42"/>
        <v>985615.633703492</v>
      </c>
      <c r="D307" s="3">
        <f t="shared" ca="1" si="37"/>
        <v>414461.29043219413</v>
      </c>
      <c r="E307" s="3">
        <f t="shared" ca="1" si="38"/>
        <v>571154.34327129787</v>
      </c>
      <c r="F307" s="3">
        <f t="shared" ca="1" si="39"/>
        <v>75944776.198056847</v>
      </c>
      <c r="G307" s="52">
        <v>53002</v>
      </c>
      <c r="H307" s="3">
        <f t="shared" ca="1" si="40"/>
        <v>2072.3064521609708</v>
      </c>
      <c r="I307" s="53">
        <f t="shared" ca="1" si="41"/>
        <v>37951.901548498761</v>
      </c>
      <c r="J307" s="55">
        <f t="shared" ca="1" si="43"/>
        <v>1025639.8417041517</v>
      </c>
      <c r="K307" s="20"/>
      <c r="L307" s="20"/>
      <c r="M307" s="20"/>
      <c r="O307" s="19">
        <f t="shared" si="44"/>
        <v>31</v>
      </c>
    </row>
    <row r="308" spans="2:15" ht="17.399999999999999" customHeight="1" x14ac:dyDescent="0.3">
      <c r="B308" s="48">
        <v>261</v>
      </c>
      <c r="C308" s="2">
        <f t="shared" ca="1" si="42"/>
        <v>985615.633703492</v>
      </c>
      <c r="D308" s="3">
        <f t="shared" ca="1" si="37"/>
        <v>411367.53773947462</v>
      </c>
      <c r="E308" s="3">
        <f t="shared" ca="1" si="38"/>
        <v>574248.09596401732</v>
      </c>
      <c r="F308" s="3">
        <f t="shared" ca="1" si="39"/>
        <v>75370528.102092832</v>
      </c>
      <c r="G308" s="52">
        <v>53030</v>
      </c>
      <c r="H308" s="3">
        <f t="shared" ca="1" si="40"/>
        <v>2056.8376886973729</v>
      </c>
      <c r="I308" s="53">
        <f t="shared" ca="1" si="41"/>
        <v>34023.259736729466</v>
      </c>
      <c r="J308" s="55">
        <f t="shared" ca="1" si="43"/>
        <v>1021695.7311289188</v>
      </c>
      <c r="K308" s="20"/>
      <c r="L308" s="20"/>
      <c r="M308" s="20"/>
      <c r="O308" s="19">
        <f t="shared" si="44"/>
        <v>28</v>
      </c>
    </row>
    <row r="309" spans="2:15" ht="17.399999999999999" customHeight="1" x14ac:dyDescent="0.3">
      <c r="B309" s="48">
        <v>262</v>
      </c>
      <c r="C309" s="2">
        <f t="shared" ca="1" si="42"/>
        <v>985615.633703492</v>
      </c>
      <c r="D309" s="3">
        <f t="shared" ca="1" si="37"/>
        <v>408257.02721966954</v>
      </c>
      <c r="E309" s="3">
        <f t="shared" ca="1" si="38"/>
        <v>577358.60648382246</v>
      </c>
      <c r="F309" s="3">
        <f t="shared" ca="1" si="39"/>
        <v>74793169.495609015</v>
      </c>
      <c r="G309" s="52">
        <v>53061</v>
      </c>
      <c r="H309" s="3">
        <f t="shared" ca="1" si="40"/>
        <v>2041.2851360983477</v>
      </c>
      <c r="I309" s="53">
        <f t="shared" ca="1" si="41"/>
        <v>37383.781938638043</v>
      </c>
      <c r="J309" s="55">
        <f t="shared" ca="1" si="43"/>
        <v>1025040.7007782285</v>
      </c>
      <c r="K309" s="20"/>
      <c r="L309" s="20"/>
      <c r="M309" s="20"/>
      <c r="O309" s="19">
        <f t="shared" si="44"/>
        <v>31</v>
      </c>
    </row>
    <row r="310" spans="2:15" ht="17.399999999999999" customHeight="1" x14ac:dyDescent="0.3">
      <c r="B310" s="48">
        <v>263</v>
      </c>
      <c r="C310" s="2">
        <f t="shared" ca="1" si="42"/>
        <v>985615.633703492</v>
      </c>
      <c r="D310" s="3">
        <f t="shared" ca="1" si="37"/>
        <v>405129.6681012155</v>
      </c>
      <c r="E310" s="3">
        <f t="shared" ca="1" si="38"/>
        <v>580485.9656022765</v>
      </c>
      <c r="F310" s="3">
        <f t="shared" ca="1" si="39"/>
        <v>74212683.530006737</v>
      </c>
      <c r="G310" s="52">
        <v>53091</v>
      </c>
      <c r="H310" s="3">
        <f t="shared" ca="1" si="40"/>
        <v>2025.6483405060776</v>
      </c>
      <c r="I310" s="53">
        <f t="shared" ca="1" si="41"/>
        <v>35900.721357892326</v>
      </c>
      <c r="J310" s="55">
        <f t="shared" ca="1" si="43"/>
        <v>1023542.0034018904</v>
      </c>
      <c r="K310" s="20"/>
      <c r="L310" s="20"/>
      <c r="M310" s="20"/>
      <c r="O310" s="19">
        <f t="shared" si="44"/>
        <v>30</v>
      </c>
    </row>
    <row r="311" spans="2:15" ht="17.399999999999999" customHeight="1" x14ac:dyDescent="0.3">
      <c r="B311" s="48">
        <v>264</v>
      </c>
      <c r="C311" s="2">
        <f t="shared" ca="1" si="42"/>
        <v>985615.633703492</v>
      </c>
      <c r="D311" s="3">
        <f t="shared" ca="1" si="37"/>
        <v>401985.36912086984</v>
      </c>
      <c r="E311" s="3">
        <f t="shared" ca="1" si="38"/>
        <v>583630.2645826221</v>
      </c>
      <c r="F311" s="3">
        <f t="shared" ca="1" si="39"/>
        <v>73629053.265424117</v>
      </c>
      <c r="G311" s="52">
        <v>53122</v>
      </c>
      <c r="H311" s="3">
        <f t="shared" ca="1" si="40"/>
        <v>2009.9268456043492</v>
      </c>
      <c r="I311" s="53">
        <f t="shared" ca="1" si="41"/>
        <v>36809.491030883335</v>
      </c>
      <c r="J311" s="55">
        <f t="shared" ca="1" si="43"/>
        <v>1024435.0515799797</v>
      </c>
      <c r="K311" s="20"/>
      <c r="L311" s="20"/>
      <c r="M311" s="20"/>
      <c r="O311" s="19">
        <f t="shared" si="44"/>
        <v>31</v>
      </c>
    </row>
    <row r="312" spans="2:15" ht="17.399999999999999" customHeight="1" x14ac:dyDescent="0.3">
      <c r="B312" s="48">
        <v>265</v>
      </c>
      <c r="C312" s="2">
        <f t="shared" ca="1" si="42"/>
        <v>985615.633703492</v>
      </c>
      <c r="D312" s="3">
        <f t="shared" ca="1" si="37"/>
        <v>398824.03852104733</v>
      </c>
      <c r="E312" s="3">
        <f t="shared" ca="1" si="38"/>
        <v>586791.59518244467</v>
      </c>
      <c r="F312" s="3">
        <f t="shared" ca="1" si="39"/>
        <v>73042261.670241669</v>
      </c>
      <c r="G312" s="52">
        <v>53152</v>
      </c>
      <c r="H312" s="3">
        <f t="shared" ca="1" si="40"/>
        <v>1994.1201926052368</v>
      </c>
      <c r="I312" s="53">
        <f t="shared" ca="1" si="41"/>
        <v>35341.945567403578</v>
      </c>
      <c r="J312" s="55">
        <f t="shared" ca="1" si="43"/>
        <v>1022951.6994635008</v>
      </c>
      <c r="K312" s="20"/>
      <c r="L312" s="20"/>
      <c r="M312" s="20"/>
      <c r="O312" s="19">
        <f t="shared" si="44"/>
        <v>30</v>
      </c>
    </row>
    <row r="313" spans="2:15" ht="17.399999999999999" customHeight="1" x14ac:dyDescent="0.3">
      <c r="B313" s="48">
        <v>266</v>
      </c>
      <c r="C313" s="2">
        <f t="shared" ca="1" si="42"/>
        <v>985615.633703492</v>
      </c>
      <c r="D313" s="3">
        <f t="shared" ca="1" si="37"/>
        <v>395645.58404714236</v>
      </c>
      <c r="E313" s="3">
        <f t="shared" ca="1" si="38"/>
        <v>589970.0496563497</v>
      </c>
      <c r="F313" s="3">
        <f t="shared" ca="1" si="39"/>
        <v>72452291.620585322</v>
      </c>
      <c r="G313" s="52">
        <v>53183</v>
      </c>
      <c r="H313" s="3">
        <f t="shared" ca="1" si="40"/>
        <v>1978.2279202357117</v>
      </c>
      <c r="I313" s="53">
        <f t="shared" ca="1" si="41"/>
        <v>36228.961788439869</v>
      </c>
      <c r="J313" s="55">
        <f t="shared" ca="1" si="43"/>
        <v>1023822.8234121676</v>
      </c>
      <c r="K313" s="20"/>
      <c r="L313" s="20"/>
      <c r="M313" s="20"/>
      <c r="O313" s="19">
        <f t="shared" si="44"/>
        <v>31</v>
      </c>
    </row>
    <row r="314" spans="2:15" ht="17.399999999999999" customHeight="1" x14ac:dyDescent="0.3">
      <c r="B314" s="48">
        <v>267</v>
      </c>
      <c r="C314" s="2">
        <f t="shared" ca="1" si="42"/>
        <v>985615.633703492</v>
      </c>
      <c r="D314" s="3">
        <f t="shared" ca="1" si="37"/>
        <v>392449.91294483718</v>
      </c>
      <c r="E314" s="3">
        <f t="shared" ca="1" si="38"/>
        <v>593165.72075865488</v>
      </c>
      <c r="F314" s="3">
        <f t="shared" ca="1" si="39"/>
        <v>71859125.899826661</v>
      </c>
      <c r="G314" s="52">
        <v>53214</v>
      </c>
      <c r="H314" s="3">
        <f t="shared" ca="1" si="40"/>
        <v>1962.2495647241858</v>
      </c>
      <c r="I314" s="53">
        <f t="shared" ca="1" si="41"/>
        <v>35936.336643810318</v>
      </c>
      <c r="J314" s="55">
        <f t="shared" ca="1" si="43"/>
        <v>1023514.2199120264</v>
      </c>
      <c r="K314" s="20"/>
      <c r="L314" s="20"/>
      <c r="M314" s="20"/>
      <c r="O314" s="19">
        <f t="shared" si="44"/>
        <v>31</v>
      </c>
    </row>
    <row r="315" spans="2:15" ht="17.399999999999999" customHeight="1" x14ac:dyDescent="0.3">
      <c r="B315" s="48">
        <v>268</v>
      </c>
      <c r="C315" s="2">
        <f t="shared" ca="1" si="42"/>
        <v>985615.633703492</v>
      </c>
      <c r="D315" s="3">
        <f t="shared" ca="1" si="37"/>
        <v>389236.93195739441</v>
      </c>
      <c r="E315" s="3">
        <f t="shared" ca="1" si="38"/>
        <v>596378.70174609753</v>
      </c>
      <c r="F315" s="3">
        <f t="shared" ca="1" si="39"/>
        <v>71262747.19808057</v>
      </c>
      <c r="G315" s="52">
        <v>53244</v>
      </c>
      <c r="H315" s="3">
        <f t="shared" ca="1" si="40"/>
        <v>1946.1846597869721</v>
      </c>
      <c r="I315" s="53">
        <f t="shared" ca="1" si="41"/>
        <v>34492.38043191679</v>
      </c>
      <c r="J315" s="55">
        <f t="shared" ca="1" si="43"/>
        <v>1022054.1987951958</v>
      </c>
      <c r="K315" s="20"/>
      <c r="L315" s="20"/>
      <c r="M315" s="20"/>
      <c r="O315" s="19">
        <f t="shared" si="44"/>
        <v>30</v>
      </c>
    </row>
    <row r="316" spans="2:15" ht="17.399999999999999" customHeight="1" x14ac:dyDescent="0.3">
      <c r="B316" s="48">
        <v>269</v>
      </c>
      <c r="C316" s="2">
        <f t="shared" ca="1" si="42"/>
        <v>985615.633703492</v>
      </c>
      <c r="D316" s="3">
        <f t="shared" ca="1" si="37"/>
        <v>386006.54732293641</v>
      </c>
      <c r="E316" s="3">
        <f t="shared" ca="1" si="38"/>
        <v>599609.08638055553</v>
      </c>
      <c r="F316" s="3">
        <f t="shared" ca="1" si="39"/>
        <v>70663138.111700013</v>
      </c>
      <c r="G316" s="52">
        <v>53275</v>
      </c>
      <c r="H316" s="3">
        <f t="shared" ca="1" si="40"/>
        <v>1930.0327366146821</v>
      </c>
      <c r="I316" s="53">
        <f t="shared" ca="1" si="41"/>
        <v>35346.32261024796</v>
      </c>
      <c r="J316" s="55">
        <f t="shared" ca="1" si="43"/>
        <v>1022891.9890503547</v>
      </c>
      <c r="K316" s="20"/>
      <c r="L316" s="20"/>
      <c r="M316" s="20"/>
      <c r="O316" s="19">
        <f t="shared" si="44"/>
        <v>31</v>
      </c>
    </row>
    <row r="317" spans="2:15" ht="17.399999999999999" customHeight="1" x14ac:dyDescent="0.3">
      <c r="B317" s="48">
        <v>270</v>
      </c>
      <c r="C317" s="2">
        <f t="shared" ca="1" si="42"/>
        <v>985615.633703492</v>
      </c>
      <c r="D317" s="3">
        <f t="shared" ca="1" si="37"/>
        <v>382758.66477170843</v>
      </c>
      <c r="E317" s="3">
        <f t="shared" ca="1" si="38"/>
        <v>602856.96893178357</v>
      </c>
      <c r="F317" s="3">
        <f t="shared" ca="1" si="39"/>
        <v>70060281.142768234</v>
      </c>
      <c r="G317" s="52">
        <v>53305</v>
      </c>
      <c r="H317" s="3">
        <f t="shared" ca="1" si="40"/>
        <v>1913.7933238585422</v>
      </c>
      <c r="I317" s="53">
        <f t="shared" ca="1" si="41"/>
        <v>33918.306293616006</v>
      </c>
      <c r="J317" s="55">
        <f t="shared" ca="1" si="43"/>
        <v>1021447.7333209665</v>
      </c>
      <c r="K317" s="20"/>
      <c r="L317" s="20"/>
      <c r="M317" s="20"/>
      <c r="O317" s="19">
        <f t="shared" si="44"/>
        <v>30</v>
      </c>
    </row>
    <row r="318" spans="2:15" ht="17.399999999999999" customHeight="1" x14ac:dyDescent="0.3">
      <c r="B318" s="48">
        <v>271</v>
      </c>
      <c r="C318" s="2">
        <f t="shared" ca="1" si="42"/>
        <v>985615.633703492</v>
      </c>
      <c r="D318" s="3">
        <f t="shared" ca="1" si="37"/>
        <v>379493.18952332792</v>
      </c>
      <c r="E318" s="3">
        <f t="shared" ca="1" si="38"/>
        <v>606122.44418016402</v>
      </c>
      <c r="F318" s="3">
        <f t="shared" ca="1" si="39"/>
        <v>69454158.698588073</v>
      </c>
      <c r="G318" s="52">
        <v>53336</v>
      </c>
      <c r="H318" s="3">
        <f t="shared" ca="1" si="40"/>
        <v>1897.4659476166396</v>
      </c>
      <c r="I318" s="53">
        <f t="shared" ca="1" si="41"/>
        <v>34749.89944681304</v>
      </c>
      <c r="J318" s="55">
        <f t="shared" ca="1" si="43"/>
        <v>1022262.9990979217</v>
      </c>
      <c r="K318" s="20"/>
      <c r="L318" s="20"/>
      <c r="M318" s="20"/>
      <c r="O318" s="19">
        <f t="shared" si="44"/>
        <v>31</v>
      </c>
    </row>
    <row r="319" spans="2:15" ht="17.399999999999999" customHeight="1" x14ac:dyDescent="0.3">
      <c r="B319" s="48">
        <v>272</v>
      </c>
      <c r="C319" s="2">
        <f t="shared" ca="1" si="42"/>
        <v>985615.633703492</v>
      </c>
      <c r="D319" s="3">
        <f t="shared" ca="1" si="37"/>
        <v>376210.02628401876</v>
      </c>
      <c r="E319" s="3">
        <f t="shared" ca="1" si="38"/>
        <v>609405.60741947324</v>
      </c>
      <c r="F319" s="3">
        <f t="shared" ca="1" si="39"/>
        <v>68844753.091168597</v>
      </c>
      <c r="G319" s="52">
        <v>53367</v>
      </c>
      <c r="H319" s="3">
        <f t="shared" ca="1" si="40"/>
        <v>1881.0501314200937</v>
      </c>
      <c r="I319" s="53">
        <f t="shared" ca="1" si="41"/>
        <v>34449.262714499688</v>
      </c>
      <c r="J319" s="55">
        <f t="shared" ca="1" si="43"/>
        <v>1021945.9465494119</v>
      </c>
      <c r="K319" s="20"/>
      <c r="L319" s="20"/>
      <c r="M319" s="20"/>
      <c r="O319" s="19">
        <f t="shared" si="44"/>
        <v>31</v>
      </c>
    </row>
    <row r="320" spans="2:15" ht="17.399999999999999" customHeight="1" x14ac:dyDescent="0.3">
      <c r="B320" s="48">
        <v>273</v>
      </c>
      <c r="C320" s="2">
        <f t="shared" ca="1" si="42"/>
        <v>985615.633703492</v>
      </c>
      <c r="D320" s="3">
        <f t="shared" ca="1" si="37"/>
        <v>372909.07924382994</v>
      </c>
      <c r="E320" s="3">
        <f t="shared" ca="1" si="38"/>
        <v>612706.55445966206</v>
      </c>
      <c r="F320" s="3">
        <f t="shared" ca="1" si="39"/>
        <v>68232046.536708936</v>
      </c>
      <c r="G320" s="52">
        <v>53395</v>
      </c>
      <c r="H320" s="3">
        <f t="shared" ca="1" si="40"/>
        <v>1864.5453962191498</v>
      </c>
      <c r="I320" s="53">
        <f t="shared" ca="1" si="41"/>
        <v>30842.44938484353</v>
      </c>
      <c r="J320" s="55">
        <f t="shared" ca="1" si="43"/>
        <v>1018322.6284845547</v>
      </c>
      <c r="K320" s="20"/>
      <c r="L320" s="20"/>
      <c r="M320" s="20"/>
      <c r="O320" s="19">
        <f t="shared" si="44"/>
        <v>28</v>
      </c>
    </row>
    <row r="321" spans="2:15" ht="17.399999999999999" customHeight="1" x14ac:dyDescent="0.3">
      <c r="B321" s="48">
        <v>274</v>
      </c>
      <c r="C321" s="2">
        <f t="shared" ca="1" si="42"/>
        <v>985615.633703492</v>
      </c>
      <c r="D321" s="3">
        <f t="shared" ca="1" si="37"/>
        <v>369590.25207384006</v>
      </c>
      <c r="E321" s="3">
        <f t="shared" ca="1" si="38"/>
        <v>616025.38162965188</v>
      </c>
      <c r="F321" s="3">
        <f t="shared" ca="1" si="39"/>
        <v>67616021.15507929</v>
      </c>
      <c r="G321" s="52">
        <v>53426</v>
      </c>
      <c r="H321" s="3">
        <f t="shared" ca="1" si="40"/>
        <v>1847.9512603692003</v>
      </c>
      <c r="I321" s="53">
        <f t="shared" ca="1" si="41"/>
        <v>33843.095082207634</v>
      </c>
      <c r="J321" s="55">
        <f t="shared" ca="1" si="43"/>
        <v>1021306.6800460687</v>
      </c>
      <c r="K321" s="20"/>
      <c r="L321" s="20"/>
      <c r="M321" s="20"/>
      <c r="O321" s="19">
        <f t="shared" si="44"/>
        <v>31</v>
      </c>
    </row>
    <row r="322" spans="2:15" ht="17.399999999999999" customHeight="1" x14ac:dyDescent="0.3">
      <c r="B322" s="48">
        <v>275</v>
      </c>
      <c r="C322" s="2">
        <f t="shared" ca="1" si="42"/>
        <v>985615.633703492</v>
      </c>
      <c r="D322" s="3">
        <f t="shared" ca="1" si="37"/>
        <v>366253.44792334619</v>
      </c>
      <c r="E322" s="3">
        <f t="shared" ca="1" si="38"/>
        <v>619362.18578014581</v>
      </c>
      <c r="F322" s="3">
        <f t="shared" ca="1" si="39"/>
        <v>66996658.969299145</v>
      </c>
      <c r="G322" s="52">
        <v>53456</v>
      </c>
      <c r="H322" s="3">
        <f t="shared" ca="1" si="40"/>
        <v>1831.2672396167309</v>
      </c>
      <c r="I322" s="53">
        <f t="shared" ca="1" si="41"/>
        <v>32455.690154438056</v>
      </c>
      <c r="J322" s="55">
        <f t="shared" ca="1" si="43"/>
        <v>1019902.5910975467</v>
      </c>
      <c r="K322" s="20"/>
      <c r="L322" s="20"/>
      <c r="M322" s="20"/>
      <c r="O322" s="19">
        <f t="shared" si="44"/>
        <v>30</v>
      </c>
    </row>
    <row r="323" spans="2:15" ht="17.399999999999999" customHeight="1" x14ac:dyDescent="0.3">
      <c r="B323" s="48">
        <v>276</v>
      </c>
      <c r="C323" s="2">
        <f t="shared" ca="1" si="42"/>
        <v>985615.633703492</v>
      </c>
      <c r="D323" s="3">
        <f t="shared" ca="1" si="37"/>
        <v>362898.56941703707</v>
      </c>
      <c r="E323" s="3">
        <f t="shared" ca="1" si="38"/>
        <v>622717.06428645493</v>
      </c>
      <c r="F323" s="3">
        <f t="shared" ca="1" si="39"/>
        <v>66373941.90501269</v>
      </c>
      <c r="G323" s="52">
        <v>53487</v>
      </c>
      <c r="H323" s="3">
        <f t="shared" ca="1" si="40"/>
        <v>1814.4928470851853</v>
      </c>
      <c r="I323" s="53">
        <f t="shared" ca="1" si="41"/>
        <v>33230.34284877238</v>
      </c>
      <c r="J323" s="55">
        <f t="shared" ca="1" si="43"/>
        <v>1020660.4693993496</v>
      </c>
      <c r="K323" s="20"/>
      <c r="L323" s="20"/>
      <c r="M323" s="20"/>
      <c r="O323" s="19">
        <f t="shared" si="44"/>
        <v>31</v>
      </c>
    </row>
    <row r="324" spans="2:15" ht="17.399999999999999" customHeight="1" x14ac:dyDescent="0.3">
      <c r="B324" s="48">
        <v>277</v>
      </c>
      <c r="C324" s="2">
        <f t="shared" ca="1" si="42"/>
        <v>985615.633703492</v>
      </c>
      <c r="D324" s="3">
        <f t="shared" ca="1" si="37"/>
        <v>359525.5186521521</v>
      </c>
      <c r="E324" s="3">
        <f t="shared" ca="1" si="38"/>
        <v>626090.11505133985</v>
      </c>
      <c r="F324" s="3">
        <f t="shared" ca="1" si="39"/>
        <v>65747851.789961353</v>
      </c>
      <c r="G324" s="52">
        <v>53517</v>
      </c>
      <c r="H324" s="3">
        <f t="shared" ca="1" si="40"/>
        <v>1797.6275932607605</v>
      </c>
      <c r="I324" s="53">
        <f t="shared" ca="1" si="41"/>
        <v>31859.49211440609</v>
      </c>
      <c r="J324" s="55">
        <f t="shared" ca="1" si="43"/>
        <v>1019272.7534111588</v>
      </c>
      <c r="K324" s="20"/>
      <c r="L324" s="20"/>
      <c r="M324" s="20"/>
      <c r="O324" s="19">
        <f t="shared" si="44"/>
        <v>30</v>
      </c>
    </row>
    <row r="325" spans="2:15" ht="17.399999999999999" customHeight="1" x14ac:dyDescent="0.3">
      <c r="B325" s="48">
        <v>278</v>
      </c>
      <c r="C325" s="2">
        <f t="shared" ca="1" si="42"/>
        <v>985615.633703492</v>
      </c>
      <c r="D325" s="3">
        <f t="shared" ca="1" si="37"/>
        <v>356134.197195624</v>
      </c>
      <c r="E325" s="3">
        <f t="shared" ca="1" si="38"/>
        <v>629481.436507868</v>
      </c>
      <c r="F325" s="3">
        <f t="shared" ca="1" si="39"/>
        <v>65118370.353453487</v>
      </c>
      <c r="G325" s="52">
        <v>53548</v>
      </c>
      <c r="H325" s="3">
        <f t="shared" ca="1" si="40"/>
        <v>1780.6709859781199</v>
      </c>
      <c r="I325" s="53">
        <f t="shared" ca="1" si="41"/>
        <v>32610.934487820829</v>
      </c>
      <c r="J325" s="55">
        <f t="shared" ca="1" si="43"/>
        <v>1020007.2391772909</v>
      </c>
      <c r="K325" s="20"/>
      <c r="L325" s="20"/>
      <c r="M325" s="20"/>
      <c r="O325" s="19">
        <f t="shared" si="44"/>
        <v>31</v>
      </c>
    </row>
    <row r="326" spans="2:15" ht="17.399999999999999" customHeight="1" x14ac:dyDescent="0.3">
      <c r="B326" s="48">
        <v>279</v>
      </c>
      <c r="C326" s="2">
        <f t="shared" ca="1" si="42"/>
        <v>985615.633703492</v>
      </c>
      <c r="D326" s="3">
        <f t="shared" ca="1" si="37"/>
        <v>352724.50608120637</v>
      </c>
      <c r="E326" s="3">
        <f t="shared" ca="1" si="38"/>
        <v>632891.12762228562</v>
      </c>
      <c r="F326" s="3">
        <f t="shared" ca="1" si="39"/>
        <v>64485479.225831203</v>
      </c>
      <c r="G326" s="52">
        <v>53579</v>
      </c>
      <c r="H326" s="3">
        <f t="shared" ca="1" si="40"/>
        <v>1763.622530406032</v>
      </c>
      <c r="I326" s="53">
        <f t="shared" ca="1" si="41"/>
        <v>32298.71169531293</v>
      </c>
      <c r="J326" s="55">
        <f t="shared" ca="1" si="43"/>
        <v>1019677.967929211</v>
      </c>
      <c r="K326" s="20"/>
      <c r="L326" s="20"/>
      <c r="M326" s="20"/>
      <c r="O326" s="19">
        <f t="shared" si="44"/>
        <v>31</v>
      </c>
    </row>
    <row r="327" spans="2:15" ht="17.399999999999999" customHeight="1" x14ac:dyDescent="0.3">
      <c r="B327" s="48">
        <v>280</v>
      </c>
      <c r="C327" s="2">
        <f t="shared" ca="1" si="42"/>
        <v>985615.633703492</v>
      </c>
      <c r="D327" s="3">
        <f t="shared" ca="1" si="37"/>
        <v>349296.34580658568</v>
      </c>
      <c r="E327" s="3">
        <f t="shared" ca="1" si="38"/>
        <v>636319.28789690626</v>
      </c>
      <c r="F327" s="3">
        <f t="shared" ca="1" si="39"/>
        <v>63849159.937934294</v>
      </c>
      <c r="G327" s="52">
        <v>53609</v>
      </c>
      <c r="H327" s="3">
        <f t="shared" ca="1" si="40"/>
        <v>1746.4817290329283</v>
      </c>
      <c r="I327" s="53">
        <f t="shared" ca="1" si="41"/>
        <v>30953.030028398975</v>
      </c>
      <c r="J327" s="55">
        <f t="shared" ca="1" si="43"/>
        <v>1018315.1454609239</v>
      </c>
      <c r="K327" s="20"/>
      <c r="L327" s="20"/>
      <c r="M327" s="20"/>
      <c r="O327" s="19">
        <f t="shared" si="44"/>
        <v>30</v>
      </c>
    </row>
    <row r="328" spans="2:15" ht="17.399999999999999" customHeight="1" x14ac:dyDescent="0.3">
      <c r="B328" s="48">
        <v>281</v>
      </c>
      <c r="C328" s="2">
        <f t="shared" ca="1" si="42"/>
        <v>985615.633703492</v>
      </c>
      <c r="D328" s="3">
        <f t="shared" ca="1" si="37"/>
        <v>345849.61633047747</v>
      </c>
      <c r="E328" s="3">
        <f t="shared" ca="1" si="38"/>
        <v>639766.01737301447</v>
      </c>
      <c r="F328" s="3">
        <f t="shared" ca="1" si="39"/>
        <v>63209393.920561276</v>
      </c>
      <c r="G328" s="52">
        <v>53640</v>
      </c>
      <c r="H328" s="3">
        <f t="shared" ca="1" si="40"/>
        <v>1729.2480816523873</v>
      </c>
      <c r="I328" s="53">
        <f t="shared" ca="1" si="41"/>
        <v>31669.183329215408</v>
      </c>
      <c r="J328" s="55">
        <f t="shared" ca="1" si="43"/>
        <v>1019014.0651143597</v>
      </c>
      <c r="K328" s="20"/>
      <c r="L328" s="20"/>
      <c r="M328" s="20"/>
      <c r="O328" s="19">
        <f t="shared" si="44"/>
        <v>31</v>
      </c>
    </row>
    <row r="329" spans="2:15" ht="17.399999999999999" customHeight="1" x14ac:dyDescent="0.3">
      <c r="B329" s="48">
        <v>282</v>
      </c>
      <c r="C329" s="2">
        <f t="shared" ca="1" si="42"/>
        <v>985615.633703492</v>
      </c>
      <c r="D329" s="3">
        <f t="shared" ca="1" si="37"/>
        <v>342384.21706970694</v>
      </c>
      <c r="E329" s="3">
        <f t="shared" ca="1" si="38"/>
        <v>643231.416633785</v>
      </c>
      <c r="F329" s="3">
        <f t="shared" ca="1" si="39"/>
        <v>62566162.503927492</v>
      </c>
      <c r="G329" s="52">
        <v>53670</v>
      </c>
      <c r="H329" s="3">
        <f t="shared" ca="1" si="40"/>
        <v>1711.9210853485347</v>
      </c>
      <c r="I329" s="53">
        <f t="shared" ca="1" si="41"/>
        <v>30340.509081869412</v>
      </c>
      <c r="J329" s="55">
        <f t="shared" ca="1" si="43"/>
        <v>1017668.06387071</v>
      </c>
      <c r="K329" s="20"/>
      <c r="L329" s="20"/>
      <c r="M329" s="20"/>
      <c r="O329" s="19">
        <f t="shared" si="44"/>
        <v>30</v>
      </c>
    </row>
    <row r="330" spans="2:15" ht="17.399999999999999" customHeight="1" x14ac:dyDescent="0.3">
      <c r="B330" s="48">
        <v>283</v>
      </c>
      <c r="C330" s="2">
        <f t="shared" ca="1" si="42"/>
        <v>985615.633703492</v>
      </c>
      <c r="D330" s="3">
        <f t="shared" ca="1" si="37"/>
        <v>338900.04689627391</v>
      </c>
      <c r="E330" s="3">
        <f t="shared" ca="1" si="38"/>
        <v>646715.58680721815</v>
      </c>
      <c r="F330" s="3">
        <f t="shared" ca="1" si="39"/>
        <v>61919446.91712027</v>
      </c>
      <c r="G330" s="52">
        <v>53701</v>
      </c>
      <c r="H330" s="3">
        <f t="shared" ca="1" si="40"/>
        <v>1694.5002344813695</v>
      </c>
      <c r="I330" s="53">
        <f t="shared" ca="1" si="41"/>
        <v>31032.816601948034</v>
      </c>
      <c r="J330" s="55">
        <f t="shared" ca="1" si="43"/>
        <v>1018342.9505399214</v>
      </c>
      <c r="K330" s="20"/>
      <c r="L330" s="20"/>
      <c r="M330" s="20"/>
      <c r="O330" s="19">
        <f t="shared" si="44"/>
        <v>31</v>
      </c>
    </row>
    <row r="331" spans="2:15" ht="17.399999999999999" customHeight="1" x14ac:dyDescent="0.3">
      <c r="B331" s="48">
        <v>284</v>
      </c>
      <c r="C331" s="2">
        <f t="shared" ca="1" si="42"/>
        <v>985615.633703492</v>
      </c>
      <c r="D331" s="3">
        <f t="shared" ca="1" si="37"/>
        <v>335397.0041344015</v>
      </c>
      <c r="E331" s="3">
        <f t="shared" ca="1" si="38"/>
        <v>650218.62956909044</v>
      </c>
      <c r="F331" s="3">
        <f t="shared" ca="1" si="39"/>
        <v>61269228.28755118</v>
      </c>
      <c r="G331" s="52">
        <v>53732</v>
      </c>
      <c r="H331" s="3">
        <f t="shared" ca="1" si="40"/>
        <v>1676.9850206720075</v>
      </c>
      <c r="I331" s="53">
        <f t="shared" ca="1" si="41"/>
        <v>30712.045670891654</v>
      </c>
      <c r="J331" s="55">
        <f t="shared" ca="1" si="43"/>
        <v>1018004.6643950556</v>
      </c>
      <c r="K331" s="20"/>
      <c r="L331" s="20"/>
      <c r="M331" s="20"/>
      <c r="O331" s="19">
        <f t="shared" si="44"/>
        <v>31</v>
      </c>
    </row>
    <row r="332" spans="2:15" ht="17.399999999999999" customHeight="1" x14ac:dyDescent="0.3">
      <c r="B332" s="48">
        <v>285</v>
      </c>
      <c r="C332" s="2">
        <f t="shared" ca="1" si="42"/>
        <v>985615.633703492</v>
      </c>
      <c r="D332" s="3">
        <f t="shared" ca="1" si="37"/>
        <v>331874.98655756889</v>
      </c>
      <c r="E332" s="3">
        <f t="shared" ca="1" si="38"/>
        <v>653740.64714592311</v>
      </c>
      <c r="F332" s="3">
        <f t="shared" ca="1" si="39"/>
        <v>60615487.64040526</v>
      </c>
      <c r="G332" s="52">
        <v>53760</v>
      </c>
      <c r="H332" s="3">
        <f t="shared" ca="1" si="40"/>
        <v>1659.3749327878445</v>
      </c>
      <c r="I332" s="53">
        <f t="shared" ca="1" si="41"/>
        <v>27448.614272822928</v>
      </c>
      <c r="J332" s="55">
        <f t="shared" ca="1" si="43"/>
        <v>1014723.6229091028</v>
      </c>
      <c r="K332" s="20"/>
      <c r="L332" s="20"/>
      <c r="M332" s="20"/>
      <c r="O332" s="19">
        <f t="shared" si="44"/>
        <v>28</v>
      </c>
    </row>
    <row r="333" spans="2:15" ht="17.399999999999999" customHeight="1" x14ac:dyDescent="0.3">
      <c r="B333" s="48">
        <v>286</v>
      </c>
      <c r="C333" s="2">
        <f t="shared" ca="1" si="42"/>
        <v>985615.633703492</v>
      </c>
      <c r="D333" s="3">
        <f t="shared" ca="1" si="37"/>
        <v>328333.89138552849</v>
      </c>
      <c r="E333" s="3">
        <f t="shared" ca="1" si="38"/>
        <v>657281.74231796351</v>
      </c>
      <c r="F333" s="3">
        <f t="shared" ca="1" si="39"/>
        <v>59958205.898087293</v>
      </c>
      <c r="G333" s="52">
        <v>53791</v>
      </c>
      <c r="H333" s="3">
        <f t="shared" ca="1" si="40"/>
        <v>1641.6694569276424</v>
      </c>
      <c r="I333" s="53">
        <f t="shared" ca="1" si="41"/>
        <v>30065.281869641007</v>
      </c>
      <c r="J333" s="55">
        <f t="shared" ca="1" si="43"/>
        <v>1017322.5850300607</v>
      </c>
      <c r="K333" s="20"/>
      <c r="L333" s="20"/>
      <c r="M333" s="20"/>
      <c r="O333" s="19">
        <f t="shared" si="44"/>
        <v>31</v>
      </c>
    </row>
    <row r="334" spans="2:15" ht="17.399999999999999" customHeight="1" x14ac:dyDescent="0.3">
      <c r="B334" s="48">
        <v>287</v>
      </c>
      <c r="C334" s="2">
        <f t="shared" ca="1" si="42"/>
        <v>985615.633703492</v>
      </c>
      <c r="D334" s="3">
        <f t="shared" ca="1" si="37"/>
        <v>324773.61528130621</v>
      </c>
      <c r="E334" s="3">
        <f t="shared" ca="1" si="38"/>
        <v>660842.01842218579</v>
      </c>
      <c r="F334" s="3">
        <f t="shared" ca="1" si="39"/>
        <v>59297363.879665107</v>
      </c>
      <c r="G334" s="52">
        <v>53821</v>
      </c>
      <c r="H334" s="3">
        <f t="shared" ca="1" si="40"/>
        <v>1623.8680764065311</v>
      </c>
      <c r="I334" s="53">
        <f t="shared" ca="1" si="41"/>
        <v>28779.938831081901</v>
      </c>
      <c r="J334" s="55">
        <f t="shared" ca="1" si="43"/>
        <v>1016019.4406109804</v>
      </c>
      <c r="K334" s="20"/>
      <c r="L334" s="20"/>
      <c r="M334" s="20"/>
      <c r="O334" s="19">
        <f t="shared" si="44"/>
        <v>30</v>
      </c>
    </row>
    <row r="335" spans="2:15" ht="17.399999999999999" customHeight="1" x14ac:dyDescent="0.3">
      <c r="B335" s="48">
        <v>288</v>
      </c>
      <c r="C335" s="2">
        <f t="shared" ca="1" si="42"/>
        <v>985615.633703492</v>
      </c>
      <c r="D335" s="3">
        <f t="shared" ca="1" si="37"/>
        <v>321194.05434818601</v>
      </c>
      <c r="E335" s="3">
        <f t="shared" ca="1" si="38"/>
        <v>664421.57935530599</v>
      </c>
      <c r="F335" s="3">
        <f t="shared" ca="1" si="39"/>
        <v>58632942.3003098</v>
      </c>
      <c r="G335" s="52">
        <v>53852</v>
      </c>
      <c r="H335" s="3">
        <f t="shared" ca="1" si="40"/>
        <v>1605.97027174093</v>
      </c>
      <c r="I335" s="53">
        <f t="shared" ca="1" si="41"/>
        <v>29411.492484313894</v>
      </c>
      <c r="J335" s="55">
        <f t="shared" ca="1" si="43"/>
        <v>1016633.0964595468</v>
      </c>
      <c r="K335" s="20"/>
      <c r="L335" s="20"/>
      <c r="M335" s="20"/>
      <c r="O335" s="19">
        <f t="shared" si="44"/>
        <v>31</v>
      </c>
    </row>
    <row r="336" spans="2:15" ht="17.399999999999999" customHeight="1" x14ac:dyDescent="0.3">
      <c r="B336" s="48">
        <v>289</v>
      </c>
      <c r="C336" s="2">
        <f t="shared" ca="1" si="42"/>
        <v>985615.633703492</v>
      </c>
      <c r="D336" s="3">
        <f t="shared" ca="1" si="37"/>
        <v>317595.10412667808</v>
      </c>
      <c r="E336" s="3">
        <f t="shared" ca="1" si="38"/>
        <v>668020.52957681392</v>
      </c>
      <c r="F336" s="3">
        <f t="shared" ca="1" si="39"/>
        <v>57964921.770732984</v>
      </c>
      <c r="G336" s="52">
        <v>53882</v>
      </c>
      <c r="H336" s="3">
        <f t="shared" ca="1" si="40"/>
        <v>1587.9755206333905</v>
      </c>
      <c r="I336" s="53">
        <f t="shared" ca="1" si="41"/>
        <v>28143.812304148705</v>
      </c>
      <c r="J336" s="55">
        <f t="shared" ca="1" si="43"/>
        <v>1015347.4215282741</v>
      </c>
      <c r="K336" s="20"/>
      <c r="L336" s="20"/>
      <c r="M336" s="20"/>
      <c r="O336" s="19">
        <f t="shared" si="44"/>
        <v>30</v>
      </c>
    </row>
    <row r="337" spans="2:15" ht="17.399999999999999" customHeight="1" x14ac:dyDescent="0.3">
      <c r="B337" s="48">
        <v>290</v>
      </c>
      <c r="C337" s="2">
        <f t="shared" ca="1" si="42"/>
        <v>985615.633703492</v>
      </c>
      <c r="D337" s="3">
        <f t="shared" ca="1" si="37"/>
        <v>313976.65959147032</v>
      </c>
      <c r="E337" s="3">
        <f t="shared" ca="1" si="38"/>
        <v>671638.97411202174</v>
      </c>
      <c r="F337" s="3">
        <f t="shared" ca="1" si="39"/>
        <v>57293282.796620965</v>
      </c>
      <c r="G337" s="52">
        <v>53913</v>
      </c>
      <c r="H337" s="3">
        <f t="shared" ca="1" si="40"/>
        <v>1569.8832979573517</v>
      </c>
      <c r="I337" s="53">
        <f t="shared" ca="1" si="41"/>
        <v>28750.601198283559</v>
      </c>
      <c r="J337" s="55">
        <f t="shared" ca="1" si="43"/>
        <v>1015936.118199733</v>
      </c>
      <c r="K337" s="20"/>
      <c r="L337" s="20"/>
      <c r="M337" s="20"/>
      <c r="O337" s="19">
        <f t="shared" si="44"/>
        <v>31</v>
      </c>
    </row>
    <row r="338" spans="2:15" ht="17.399999999999999" customHeight="1" x14ac:dyDescent="0.3">
      <c r="B338" s="48">
        <v>291</v>
      </c>
      <c r="C338" s="2">
        <f t="shared" ca="1" si="42"/>
        <v>985615.633703492</v>
      </c>
      <c r="D338" s="3">
        <f t="shared" ca="1" si="37"/>
        <v>310338.61514836358</v>
      </c>
      <c r="E338" s="3">
        <f t="shared" ca="1" si="38"/>
        <v>675277.01855512848</v>
      </c>
      <c r="F338" s="3">
        <f t="shared" ca="1" si="39"/>
        <v>56618005.778065838</v>
      </c>
      <c r="G338" s="52">
        <v>53944</v>
      </c>
      <c r="H338" s="3">
        <f t="shared" ca="1" si="40"/>
        <v>1551.6930757418179</v>
      </c>
      <c r="I338" s="53">
        <f t="shared" ca="1" si="41"/>
        <v>28417.468267123997</v>
      </c>
      <c r="J338" s="55">
        <f t="shared" ca="1" si="43"/>
        <v>1015584.7950463579</v>
      </c>
      <c r="K338" s="20"/>
      <c r="L338" s="20"/>
      <c r="M338" s="20"/>
      <c r="O338" s="19">
        <f t="shared" si="44"/>
        <v>31</v>
      </c>
    </row>
    <row r="339" spans="2:15" ht="17.399999999999999" customHeight="1" x14ac:dyDescent="0.3">
      <c r="B339" s="48">
        <v>292</v>
      </c>
      <c r="C339" s="2">
        <f t="shared" ca="1" si="42"/>
        <v>985615.633703492</v>
      </c>
      <c r="D339" s="3">
        <f t="shared" ca="1" si="37"/>
        <v>306680.86463118996</v>
      </c>
      <c r="E339" s="3">
        <f t="shared" ca="1" si="38"/>
        <v>678934.76907230204</v>
      </c>
      <c r="F339" s="3">
        <f t="shared" ca="1" si="39"/>
        <v>55939071.008993536</v>
      </c>
      <c r="G339" s="52">
        <v>53974</v>
      </c>
      <c r="H339" s="3">
        <f t="shared" ca="1" si="40"/>
        <v>1533.4043231559499</v>
      </c>
      <c r="I339" s="53">
        <f t="shared" ca="1" si="41"/>
        <v>27176.642773471602</v>
      </c>
      <c r="J339" s="55">
        <f t="shared" ca="1" si="43"/>
        <v>1014325.6808001196</v>
      </c>
      <c r="K339" s="20"/>
      <c r="L339" s="20"/>
      <c r="M339" s="20"/>
      <c r="O339" s="19">
        <f t="shared" si="44"/>
        <v>30</v>
      </c>
    </row>
    <row r="340" spans="2:15" ht="17.399999999999999" customHeight="1" x14ac:dyDescent="0.3">
      <c r="B340" s="48">
        <v>293</v>
      </c>
      <c r="C340" s="2">
        <f t="shared" ca="1" si="42"/>
        <v>985615.633703492</v>
      </c>
      <c r="D340" s="3">
        <f t="shared" ca="1" si="37"/>
        <v>303003.301298715</v>
      </c>
      <c r="E340" s="3">
        <f t="shared" ca="1" si="38"/>
        <v>682612.33240477694</v>
      </c>
      <c r="F340" s="3">
        <f t="shared" ca="1" si="39"/>
        <v>55256458.676588759</v>
      </c>
      <c r="G340" s="52">
        <v>54005</v>
      </c>
      <c r="H340" s="3">
        <f t="shared" ca="1" si="40"/>
        <v>1515.016506493575</v>
      </c>
      <c r="I340" s="53">
        <f t="shared" ca="1" si="41"/>
        <v>27745.779220460794</v>
      </c>
      <c r="J340" s="55">
        <f t="shared" ca="1" si="43"/>
        <v>1014876.4294304464</v>
      </c>
      <c r="K340" s="20"/>
      <c r="L340" s="20"/>
      <c r="M340" s="20"/>
      <c r="O340" s="19">
        <f t="shared" si="44"/>
        <v>31</v>
      </c>
    </row>
    <row r="341" spans="2:15" ht="17.399999999999999" customHeight="1" x14ac:dyDescent="0.3">
      <c r="B341" s="48">
        <v>294</v>
      </c>
      <c r="C341" s="2">
        <f t="shared" ca="1" si="42"/>
        <v>985615.633703492</v>
      </c>
      <c r="D341" s="3">
        <f t="shared" ca="1" si="37"/>
        <v>299305.81783152244</v>
      </c>
      <c r="E341" s="3">
        <f t="shared" ca="1" si="38"/>
        <v>686309.81587196956</v>
      </c>
      <c r="F341" s="3">
        <f t="shared" ca="1" si="39"/>
        <v>54570148.86071679</v>
      </c>
      <c r="G341" s="52">
        <v>54035</v>
      </c>
      <c r="H341" s="3">
        <f t="shared" ca="1" si="40"/>
        <v>1496.5290891576121</v>
      </c>
      <c r="I341" s="53">
        <f t="shared" ca="1" si="41"/>
        <v>26523.100164762604</v>
      </c>
      <c r="J341" s="55">
        <f t="shared" ca="1" si="43"/>
        <v>1013635.2629574122</v>
      </c>
      <c r="K341" s="20"/>
      <c r="L341" s="20"/>
      <c r="M341" s="20"/>
      <c r="O341" s="19">
        <f t="shared" si="44"/>
        <v>30</v>
      </c>
    </row>
    <row r="342" spans="2:15" ht="17.399999999999999" customHeight="1" x14ac:dyDescent="0.3">
      <c r="B342" s="48">
        <v>295</v>
      </c>
      <c r="C342" s="2">
        <f t="shared" ca="1" si="42"/>
        <v>985615.633703492</v>
      </c>
      <c r="D342" s="3">
        <f t="shared" ca="1" si="37"/>
        <v>295588.30632888264</v>
      </c>
      <c r="E342" s="3">
        <f t="shared" ca="1" si="38"/>
        <v>690027.32737460942</v>
      </c>
      <c r="F342" s="3">
        <f t="shared" ca="1" si="39"/>
        <v>53880121.533342183</v>
      </c>
      <c r="G342" s="52">
        <v>54066</v>
      </c>
      <c r="H342" s="3">
        <f t="shared" ca="1" si="40"/>
        <v>1477.9415316444131</v>
      </c>
      <c r="I342" s="53">
        <f t="shared" ca="1" si="41"/>
        <v>27066.793834915527</v>
      </c>
      <c r="J342" s="55">
        <f t="shared" ca="1" si="43"/>
        <v>1014160.3690700519</v>
      </c>
      <c r="K342" s="20"/>
      <c r="L342" s="20"/>
      <c r="M342" s="20"/>
      <c r="O342" s="19">
        <f t="shared" si="44"/>
        <v>31</v>
      </c>
    </row>
    <row r="343" spans="2:15" ht="17.399999999999999" customHeight="1" x14ac:dyDescent="0.3">
      <c r="B343" s="48">
        <v>296</v>
      </c>
      <c r="C343" s="2">
        <f t="shared" ca="1" si="42"/>
        <v>985615.633703492</v>
      </c>
      <c r="D343" s="3">
        <f t="shared" ca="1" si="37"/>
        <v>291850.65830560349</v>
      </c>
      <c r="E343" s="3">
        <f t="shared" ca="1" si="38"/>
        <v>693764.97539788857</v>
      </c>
      <c r="F343" s="3">
        <f t="shared" ca="1" si="39"/>
        <v>53186356.557944298</v>
      </c>
      <c r="G343" s="52">
        <v>54097</v>
      </c>
      <c r="H343" s="3">
        <f t="shared" ca="1" si="40"/>
        <v>1459.2532915280174</v>
      </c>
      <c r="I343" s="53">
        <f t="shared" ca="1" si="41"/>
        <v>26724.540280537723</v>
      </c>
      <c r="J343" s="55">
        <f t="shared" ca="1" si="43"/>
        <v>1013799.4272755577</v>
      </c>
      <c r="K343" s="20"/>
      <c r="L343" s="20"/>
      <c r="M343" s="20"/>
      <c r="O343" s="19">
        <f t="shared" si="44"/>
        <v>31</v>
      </c>
    </row>
    <row r="344" spans="2:15" ht="17.399999999999999" customHeight="1" x14ac:dyDescent="0.3">
      <c r="B344" s="48">
        <v>297</v>
      </c>
      <c r="C344" s="2">
        <f t="shared" ca="1" si="42"/>
        <v>985615.633703492</v>
      </c>
      <c r="D344" s="3">
        <f t="shared" ca="1" si="37"/>
        <v>288092.76468886493</v>
      </c>
      <c r="E344" s="3">
        <f t="shared" ca="1" si="38"/>
        <v>697522.86901462707</v>
      </c>
      <c r="F344" s="3">
        <f t="shared" ca="1" si="39"/>
        <v>52488833.68892967</v>
      </c>
      <c r="G344" s="52">
        <v>54126</v>
      </c>
      <c r="H344" s="3">
        <f t="shared" ca="1" si="40"/>
        <v>1440.4638234443246</v>
      </c>
      <c r="I344" s="53">
        <f t="shared" ca="1" si="41"/>
        <v>24678.469442886151</v>
      </c>
      <c r="J344" s="55">
        <f t="shared" ca="1" si="43"/>
        <v>1011734.5669698225</v>
      </c>
      <c r="K344" s="20"/>
      <c r="L344" s="20"/>
      <c r="M344" s="20"/>
      <c r="O344" s="19">
        <f t="shared" si="44"/>
        <v>29</v>
      </c>
    </row>
    <row r="345" spans="2:15" ht="17.399999999999999" customHeight="1" x14ac:dyDescent="0.3">
      <c r="B345" s="48">
        <v>298</v>
      </c>
      <c r="C345" s="2">
        <f t="shared" ca="1" si="42"/>
        <v>985615.633703492</v>
      </c>
      <c r="D345" s="3">
        <f t="shared" ca="1" si="37"/>
        <v>284314.51581503573</v>
      </c>
      <c r="E345" s="3">
        <f t="shared" ca="1" si="38"/>
        <v>701301.11788845621</v>
      </c>
      <c r="F345" s="3">
        <f t="shared" ca="1" si="39"/>
        <v>51787532.571041211</v>
      </c>
      <c r="G345" s="52">
        <v>54157</v>
      </c>
      <c r="H345" s="3">
        <f t="shared" ca="1" si="40"/>
        <v>1421.5725790751787</v>
      </c>
      <c r="I345" s="53">
        <f t="shared" ca="1" si="41"/>
        <v>26034.461509709115</v>
      </c>
      <c r="J345" s="55">
        <f t="shared" ca="1" si="43"/>
        <v>1013071.6677922764</v>
      </c>
      <c r="K345" s="20"/>
      <c r="L345" s="20"/>
      <c r="M345" s="20"/>
      <c r="O345" s="19">
        <f t="shared" si="44"/>
        <v>31</v>
      </c>
    </row>
    <row r="346" spans="2:15" ht="17.399999999999999" customHeight="1" x14ac:dyDescent="0.3">
      <c r="B346" s="48">
        <v>299</v>
      </c>
      <c r="C346" s="2">
        <f t="shared" ca="1" si="42"/>
        <v>985615.633703492</v>
      </c>
      <c r="D346" s="3">
        <f t="shared" ca="1" si="37"/>
        <v>280515.80142647325</v>
      </c>
      <c r="E346" s="3">
        <f t="shared" ca="1" si="38"/>
        <v>705099.83227701881</v>
      </c>
      <c r="F346" s="3">
        <f t="shared" ca="1" si="39"/>
        <v>51082432.738764189</v>
      </c>
      <c r="G346" s="52">
        <v>54187</v>
      </c>
      <c r="H346" s="3">
        <f t="shared" ca="1" si="40"/>
        <v>1402.5790071323663</v>
      </c>
      <c r="I346" s="53">
        <f t="shared" ca="1" si="41"/>
        <v>24858.015634099782</v>
      </c>
      <c r="J346" s="55">
        <f t="shared" ca="1" si="43"/>
        <v>1011876.2283447242</v>
      </c>
      <c r="K346" s="20"/>
      <c r="L346" s="20"/>
      <c r="M346" s="20"/>
      <c r="O346" s="19">
        <f t="shared" si="44"/>
        <v>30</v>
      </c>
    </row>
    <row r="347" spans="2:15" ht="17.399999999999999" customHeight="1" x14ac:dyDescent="0.3">
      <c r="B347" s="48">
        <v>300</v>
      </c>
      <c r="C347" s="2">
        <f t="shared" ca="1" si="42"/>
        <v>985615.633703492</v>
      </c>
      <c r="D347" s="3">
        <f t="shared" ca="1" si="37"/>
        <v>276696.51066830603</v>
      </c>
      <c r="E347" s="3">
        <f t="shared" ca="1" si="38"/>
        <v>708919.12303518597</v>
      </c>
      <c r="F347" s="3">
        <f t="shared" ca="1" si="39"/>
        <v>50373513.615729004</v>
      </c>
      <c r="G347" s="52">
        <v>54218</v>
      </c>
      <c r="H347" s="3">
        <f t="shared" ca="1" si="40"/>
        <v>1383.4825533415301</v>
      </c>
      <c r="I347" s="53">
        <f t="shared" ca="1" si="41"/>
        <v>25336.886638427037</v>
      </c>
      <c r="J347" s="55">
        <f t="shared" ca="1" si="43"/>
        <v>1012336.0028952606</v>
      </c>
      <c r="K347" s="20"/>
      <c r="L347" s="20"/>
      <c r="M347" s="20"/>
      <c r="O347" s="19">
        <f t="shared" si="44"/>
        <v>31</v>
      </c>
    </row>
    <row r="348" spans="2:15" ht="17.399999999999999" customHeight="1" x14ac:dyDescent="0.3">
      <c r="B348" s="48">
        <v>301</v>
      </c>
      <c r="C348" s="2">
        <f t="shared" ca="1" si="42"/>
        <v>985615.633703492</v>
      </c>
      <c r="D348" s="3">
        <f t="shared" ca="1" si="37"/>
        <v>272856.53208519879</v>
      </c>
      <c r="E348" s="3">
        <f t="shared" ca="1" si="38"/>
        <v>712759.10161829321</v>
      </c>
      <c r="F348" s="3">
        <f t="shared" ca="1" si="39"/>
        <v>49660754.514110714</v>
      </c>
      <c r="G348" s="52">
        <v>54248</v>
      </c>
      <c r="H348" s="3">
        <f t="shared" ca="1" si="40"/>
        <v>1364.282660425994</v>
      </c>
      <c r="I348" s="53">
        <f t="shared" ca="1" si="41"/>
        <v>24179.28653554992</v>
      </c>
      <c r="J348" s="55">
        <f t="shared" ca="1" si="43"/>
        <v>1011159.2028994679</v>
      </c>
      <c r="K348" s="20"/>
      <c r="L348" s="20"/>
      <c r="M348" s="20"/>
      <c r="O348" s="19">
        <f t="shared" si="44"/>
        <v>30</v>
      </c>
    </row>
    <row r="349" spans="2:15" ht="17.399999999999999" customHeight="1" x14ac:dyDescent="0.3">
      <c r="B349" s="48">
        <v>302</v>
      </c>
      <c r="C349" s="2">
        <f t="shared" ca="1" si="42"/>
        <v>985615.633703492</v>
      </c>
      <c r="D349" s="3">
        <f t="shared" ca="1" si="37"/>
        <v>268995.75361809973</v>
      </c>
      <c r="E349" s="3">
        <f t="shared" ca="1" si="38"/>
        <v>716619.88008539227</v>
      </c>
      <c r="F349" s="3">
        <f t="shared" ca="1" si="39"/>
        <v>48944134.63402532</v>
      </c>
      <c r="G349" s="52">
        <v>54279</v>
      </c>
      <c r="H349" s="3">
        <f t="shared" ca="1" si="40"/>
        <v>1344.9787680904985</v>
      </c>
      <c r="I349" s="53">
        <f t="shared" ca="1" si="41"/>
        <v>24631.734238998913</v>
      </c>
      <c r="J349" s="55">
        <f t="shared" ca="1" si="43"/>
        <v>1011592.3467105814</v>
      </c>
      <c r="K349" s="20"/>
      <c r="L349" s="20"/>
      <c r="M349" s="20"/>
      <c r="O349" s="19">
        <f t="shared" si="44"/>
        <v>31</v>
      </c>
    </row>
    <row r="350" spans="2:15" ht="17.399999999999999" customHeight="1" x14ac:dyDescent="0.3">
      <c r="B350" s="48">
        <v>303</v>
      </c>
      <c r="C350" s="2">
        <f t="shared" ca="1" si="42"/>
        <v>985615.633703492</v>
      </c>
      <c r="D350" s="3">
        <f t="shared" ca="1" si="37"/>
        <v>265114.0626009705</v>
      </c>
      <c r="E350" s="3">
        <f t="shared" ca="1" si="38"/>
        <v>720501.5711025215</v>
      </c>
      <c r="F350" s="3">
        <f t="shared" ca="1" si="39"/>
        <v>48223633.062922798</v>
      </c>
      <c r="G350" s="52">
        <v>54310</v>
      </c>
      <c r="H350" s="3">
        <f t="shared" ca="1" si="40"/>
        <v>1325.5703130048526</v>
      </c>
      <c r="I350" s="53">
        <f t="shared" ca="1" si="41"/>
        <v>24276.290778476556</v>
      </c>
      <c r="J350" s="55">
        <f t="shared" ca="1" si="43"/>
        <v>1011217.4947949734</v>
      </c>
      <c r="K350" s="20"/>
      <c r="L350" s="20"/>
      <c r="M350" s="20"/>
      <c r="O350" s="19">
        <f t="shared" si="44"/>
        <v>31</v>
      </c>
    </row>
    <row r="351" spans="2:15" ht="17.399999999999999" customHeight="1" x14ac:dyDescent="0.3">
      <c r="B351" s="48">
        <v>304</v>
      </c>
      <c r="C351" s="2">
        <f t="shared" ca="1" si="42"/>
        <v>985615.633703492</v>
      </c>
      <c r="D351" s="3">
        <f t="shared" ca="1" si="37"/>
        <v>261211.34575749849</v>
      </c>
      <c r="E351" s="3">
        <f t="shared" ca="1" si="38"/>
        <v>724404.28794599348</v>
      </c>
      <c r="F351" s="3">
        <f t="shared" ca="1" si="39"/>
        <v>47499228.774976805</v>
      </c>
      <c r="G351" s="52">
        <v>54340</v>
      </c>
      <c r="H351" s="3">
        <f t="shared" ca="1" si="40"/>
        <v>1306.0567287874924</v>
      </c>
      <c r="I351" s="53">
        <f t="shared" ca="1" si="41"/>
        <v>23147.343870202942</v>
      </c>
      <c r="J351" s="55">
        <f t="shared" ca="1" si="43"/>
        <v>1010069.0343024824</v>
      </c>
      <c r="K351" s="20"/>
      <c r="L351" s="20"/>
      <c r="M351" s="20"/>
      <c r="O351" s="19">
        <f t="shared" si="44"/>
        <v>30</v>
      </c>
    </row>
    <row r="352" spans="2:15" ht="17.399999999999999" customHeight="1" x14ac:dyDescent="0.3">
      <c r="B352" s="48">
        <v>305</v>
      </c>
      <c r="C352" s="2">
        <f t="shared" ca="1" si="42"/>
        <v>985615.633703492</v>
      </c>
      <c r="D352" s="3">
        <f t="shared" ca="1" si="37"/>
        <v>257287.48919779103</v>
      </c>
      <c r="E352" s="3">
        <f t="shared" ca="1" si="38"/>
        <v>728328.14450570103</v>
      </c>
      <c r="F352" s="3">
        <f t="shared" ca="1" si="39"/>
        <v>46770900.630471103</v>
      </c>
      <c r="G352" s="52">
        <v>54371</v>
      </c>
      <c r="H352" s="3">
        <f t="shared" ca="1" si="40"/>
        <v>1286.4374459889552</v>
      </c>
      <c r="I352" s="53">
        <f t="shared" ca="1" si="41"/>
        <v>23559.617472388494</v>
      </c>
      <c r="J352" s="55">
        <f t="shared" ca="1" si="43"/>
        <v>1010461.6886218695</v>
      </c>
      <c r="K352" s="20"/>
      <c r="L352" s="20"/>
      <c r="M352" s="20"/>
      <c r="O352" s="19">
        <f t="shared" si="44"/>
        <v>31</v>
      </c>
    </row>
    <row r="353" spans="2:15" ht="17.399999999999999" customHeight="1" x14ac:dyDescent="0.3">
      <c r="B353" s="48">
        <v>306</v>
      </c>
      <c r="C353" s="2">
        <f t="shared" ca="1" si="42"/>
        <v>985615.633703492</v>
      </c>
      <c r="D353" s="3">
        <f t="shared" ca="1" si="37"/>
        <v>253342.37841505182</v>
      </c>
      <c r="E353" s="3">
        <f t="shared" ca="1" si="38"/>
        <v>732273.25528844015</v>
      </c>
      <c r="F353" s="3">
        <f t="shared" ca="1" si="39"/>
        <v>46038627.375182666</v>
      </c>
      <c r="G353" s="52">
        <v>54401</v>
      </c>
      <c r="H353" s="3">
        <f t="shared" ca="1" si="40"/>
        <v>1266.7118920752591</v>
      </c>
      <c r="I353" s="53">
        <f t="shared" ca="1" si="41"/>
        <v>22450.032302626129</v>
      </c>
      <c r="J353" s="55">
        <f t="shared" ca="1" si="43"/>
        <v>1009332.3778981934</v>
      </c>
      <c r="K353" s="20"/>
      <c r="L353" s="20"/>
      <c r="M353" s="20"/>
      <c r="O353" s="19">
        <f t="shared" si="44"/>
        <v>30</v>
      </c>
    </row>
    <row r="354" spans="2:15" ht="17.399999999999999" customHeight="1" x14ac:dyDescent="0.3">
      <c r="B354" s="48">
        <v>307</v>
      </c>
      <c r="C354" s="2">
        <f t="shared" ca="1" si="42"/>
        <v>985615.633703492</v>
      </c>
      <c r="D354" s="3">
        <f t="shared" ca="1" si="37"/>
        <v>249375.89828223945</v>
      </c>
      <c r="E354" s="3">
        <f t="shared" ca="1" si="38"/>
        <v>736239.73542125255</v>
      </c>
      <c r="F354" s="3">
        <f t="shared" ca="1" si="39"/>
        <v>45302387.639761411</v>
      </c>
      <c r="G354" s="52">
        <v>54432</v>
      </c>
      <c r="H354" s="3">
        <f t="shared" ca="1" si="40"/>
        <v>1246.8794914111973</v>
      </c>
      <c r="I354" s="53">
        <f t="shared" ca="1" si="41"/>
        <v>22835.159178090602</v>
      </c>
      <c r="J354" s="55">
        <f t="shared" ca="1" si="43"/>
        <v>1009697.6723729938</v>
      </c>
      <c r="K354" s="20"/>
      <c r="L354" s="20"/>
      <c r="M354" s="20"/>
      <c r="O354" s="19">
        <f t="shared" si="44"/>
        <v>31</v>
      </c>
    </row>
    <row r="355" spans="2:15" ht="17.399999999999999" customHeight="1" x14ac:dyDescent="0.3">
      <c r="B355" s="48">
        <v>308</v>
      </c>
      <c r="C355" s="2">
        <f t="shared" ca="1" si="42"/>
        <v>985615.633703492</v>
      </c>
      <c r="D355" s="3">
        <f t="shared" ca="1" si="37"/>
        <v>245387.93304870764</v>
      </c>
      <c r="E355" s="3">
        <f t="shared" ca="1" si="38"/>
        <v>740227.70065478433</v>
      </c>
      <c r="F355" s="3">
        <f t="shared" ca="1" si="39"/>
        <v>44562159.939106628</v>
      </c>
      <c r="G355" s="52">
        <v>54463</v>
      </c>
      <c r="H355" s="3">
        <f t="shared" ca="1" si="40"/>
        <v>1226.9396652435382</v>
      </c>
      <c r="I355" s="53">
        <f t="shared" ca="1" si="41"/>
        <v>22469.984269321656</v>
      </c>
      <c r="J355" s="55">
        <f t="shared" ca="1" si="43"/>
        <v>1009312.5576380572</v>
      </c>
      <c r="K355" s="20"/>
      <c r="L355" s="20"/>
      <c r="M355" s="20"/>
      <c r="O355" s="19">
        <f t="shared" si="44"/>
        <v>31</v>
      </c>
    </row>
    <row r="356" spans="2:15" ht="17.399999999999999" customHeight="1" x14ac:dyDescent="0.3">
      <c r="B356" s="48">
        <v>309</v>
      </c>
      <c r="C356" s="2">
        <f t="shared" ca="1" si="42"/>
        <v>985615.633703492</v>
      </c>
      <c r="D356" s="3">
        <f t="shared" ca="1" si="37"/>
        <v>241378.36633682757</v>
      </c>
      <c r="E356" s="3">
        <f t="shared" ca="1" si="38"/>
        <v>744237.26736666448</v>
      </c>
      <c r="F356" s="3">
        <f t="shared" ca="1" si="39"/>
        <v>43817922.671739966</v>
      </c>
      <c r="G356" s="52">
        <v>54491</v>
      </c>
      <c r="H356" s="3">
        <f t="shared" ca="1" si="40"/>
        <v>1206.891831684138</v>
      </c>
      <c r="I356" s="53">
        <f t="shared" ca="1" si="41"/>
        <v>19963.847652719771</v>
      </c>
      <c r="J356" s="55">
        <f t="shared" ca="1" si="43"/>
        <v>1006786.373187896</v>
      </c>
      <c r="K356" s="20"/>
      <c r="L356" s="20"/>
      <c r="M356" s="20"/>
      <c r="O356" s="19">
        <f t="shared" si="44"/>
        <v>28</v>
      </c>
    </row>
    <row r="357" spans="2:15" ht="17.399999999999999" customHeight="1" x14ac:dyDescent="0.3">
      <c r="B357" s="48">
        <v>310</v>
      </c>
      <c r="C357" s="2">
        <f t="shared" ca="1" si="42"/>
        <v>985615.633703492</v>
      </c>
      <c r="D357" s="3">
        <f t="shared" ca="1" si="37"/>
        <v>237347.08113859149</v>
      </c>
      <c r="E357" s="3">
        <f t="shared" ca="1" si="38"/>
        <v>748268.55256490048</v>
      </c>
      <c r="F357" s="3">
        <f t="shared" ca="1" si="39"/>
        <v>43069654.119175062</v>
      </c>
      <c r="G357" s="52">
        <v>54522</v>
      </c>
      <c r="H357" s="3">
        <f t="shared" ca="1" si="40"/>
        <v>1186.7354056929573</v>
      </c>
      <c r="I357" s="53">
        <f t="shared" ca="1" si="41"/>
        <v>21733.689645183022</v>
      </c>
      <c r="J357" s="55">
        <f t="shared" ca="1" si="43"/>
        <v>1008536.058754368</v>
      </c>
      <c r="K357" s="20"/>
      <c r="L357" s="20"/>
      <c r="M357" s="20"/>
      <c r="O357" s="19">
        <f t="shared" si="44"/>
        <v>31</v>
      </c>
    </row>
    <row r="358" spans="2:15" ht="17.399999999999999" customHeight="1" x14ac:dyDescent="0.3">
      <c r="B358" s="48">
        <v>311</v>
      </c>
      <c r="C358" s="2">
        <f t="shared" ca="1" si="42"/>
        <v>985615.633703492</v>
      </c>
      <c r="D358" s="3">
        <f t="shared" ca="1" si="37"/>
        <v>233293.95981219827</v>
      </c>
      <c r="E358" s="3">
        <f t="shared" ca="1" si="38"/>
        <v>752321.6738912937</v>
      </c>
      <c r="F358" s="3">
        <f t="shared" ca="1" si="39"/>
        <v>42317332.445283771</v>
      </c>
      <c r="G358" s="52">
        <v>54552</v>
      </c>
      <c r="H358" s="3">
        <f t="shared" ca="1" si="40"/>
        <v>1166.4697990609914</v>
      </c>
      <c r="I358" s="53">
        <f t="shared" ca="1" si="41"/>
        <v>20673.433977204029</v>
      </c>
      <c r="J358" s="55">
        <f t="shared" ca="1" si="43"/>
        <v>1007455.537479757</v>
      </c>
      <c r="K358" s="20"/>
      <c r="L358" s="20"/>
      <c r="M358" s="20"/>
      <c r="O358" s="19">
        <f t="shared" si="44"/>
        <v>30</v>
      </c>
    </row>
    <row r="359" spans="2:15" ht="17.399999999999999" customHeight="1" x14ac:dyDescent="0.3">
      <c r="B359" s="48">
        <v>312</v>
      </c>
      <c r="C359" s="2">
        <f t="shared" ca="1" si="42"/>
        <v>985615.633703492</v>
      </c>
      <c r="D359" s="3">
        <f t="shared" ca="1" si="37"/>
        <v>229218.88407862044</v>
      </c>
      <c r="E359" s="3">
        <f t="shared" ca="1" si="38"/>
        <v>756396.74962487153</v>
      </c>
      <c r="F359" s="3">
        <f t="shared" ca="1" si="39"/>
        <v>41560935.6956589</v>
      </c>
      <c r="G359" s="52">
        <v>54583</v>
      </c>
      <c r="H359" s="3">
        <f t="shared" ca="1" si="40"/>
        <v>1146.0944203931022</v>
      </c>
      <c r="I359" s="53">
        <f t="shared" ca="1" si="41"/>
        <v>20989.39689286075</v>
      </c>
      <c r="J359" s="55">
        <f t="shared" ca="1" si="43"/>
        <v>1007751.1250167459</v>
      </c>
      <c r="K359" s="20"/>
      <c r="L359" s="20"/>
      <c r="M359" s="20"/>
      <c r="O359" s="19">
        <f t="shared" si="44"/>
        <v>31</v>
      </c>
    </row>
    <row r="360" spans="2:15" ht="17.399999999999999" customHeight="1" x14ac:dyDescent="0.3">
      <c r="B360" s="48">
        <v>313</v>
      </c>
      <c r="C360" s="2">
        <f t="shared" ca="1" si="42"/>
        <v>985615.633703492</v>
      </c>
      <c r="D360" s="3">
        <f t="shared" ca="1" si="37"/>
        <v>225121.73501815239</v>
      </c>
      <c r="E360" s="3">
        <f t="shared" ca="1" si="38"/>
        <v>760493.89868533961</v>
      </c>
      <c r="F360" s="3">
        <f t="shared" ca="1" si="39"/>
        <v>40800441.796973564</v>
      </c>
      <c r="G360" s="52">
        <v>54613</v>
      </c>
      <c r="H360" s="3">
        <f t="shared" ca="1" si="40"/>
        <v>1125.6086750907621</v>
      </c>
      <c r="I360" s="53">
        <f t="shared" ca="1" si="41"/>
        <v>19949.24913391627</v>
      </c>
      <c r="J360" s="55">
        <f t="shared" ca="1" si="43"/>
        <v>1006690.4915124989</v>
      </c>
      <c r="K360" s="20"/>
      <c r="L360" s="20"/>
      <c r="M360" s="20"/>
      <c r="O360" s="19">
        <f t="shared" si="44"/>
        <v>30</v>
      </c>
    </row>
    <row r="361" spans="2:15" ht="17.399999999999999" customHeight="1" x14ac:dyDescent="0.3">
      <c r="B361" s="48">
        <v>314</v>
      </c>
      <c r="C361" s="2">
        <f t="shared" ca="1" si="42"/>
        <v>985615.633703492</v>
      </c>
      <c r="D361" s="3">
        <f t="shared" ca="1" si="37"/>
        <v>221002.39306694013</v>
      </c>
      <c r="E361" s="3">
        <f t="shared" ca="1" si="38"/>
        <v>764613.24063655187</v>
      </c>
      <c r="F361" s="3">
        <f t="shared" ca="1" si="39"/>
        <v>40035828.556337014</v>
      </c>
      <c r="G361" s="52">
        <v>54644</v>
      </c>
      <c r="H361" s="3">
        <f t="shared" ca="1" si="40"/>
        <v>1105.0119653347006</v>
      </c>
      <c r="I361" s="53">
        <f t="shared" ca="1" si="41"/>
        <v>20237.019131298886</v>
      </c>
      <c r="J361" s="55">
        <f t="shared" ca="1" si="43"/>
        <v>1006957.6648001255</v>
      </c>
      <c r="K361" s="20"/>
      <c r="L361" s="20"/>
      <c r="M361" s="20"/>
      <c r="O361" s="19">
        <f t="shared" si="44"/>
        <v>31</v>
      </c>
    </row>
    <row r="362" spans="2:15" ht="17.399999999999999" customHeight="1" x14ac:dyDescent="0.3">
      <c r="B362" s="48">
        <v>315</v>
      </c>
      <c r="C362" s="2">
        <f t="shared" ca="1" si="42"/>
        <v>985615.633703492</v>
      </c>
      <c r="D362" s="3">
        <f t="shared" ca="1" si="37"/>
        <v>216860.73801349217</v>
      </c>
      <c r="E362" s="3">
        <f t="shared" ca="1" si="38"/>
        <v>768754.8956899998</v>
      </c>
      <c r="F362" s="3">
        <f t="shared" ca="1" si="39"/>
        <v>39267073.660647012</v>
      </c>
      <c r="G362" s="52">
        <v>54675</v>
      </c>
      <c r="H362" s="3">
        <f t="shared" ca="1" si="40"/>
        <v>1084.3036900674608</v>
      </c>
      <c r="I362" s="53">
        <f t="shared" ca="1" si="41"/>
        <v>19857.770963943156</v>
      </c>
      <c r="J362" s="55">
        <f t="shared" ca="1" si="43"/>
        <v>1006557.7083575027</v>
      </c>
      <c r="K362" s="20"/>
      <c r="L362" s="20"/>
      <c r="M362" s="20"/>
      <c r="O362" s="19">
        <f t="shared" si="44"/>
        <v>31</v>
      </c>
    </row>
    <row r="363" spans="2:15" ht="17.399999999999999" customHeight="1" x14ac:dyDescent="0.3">
      <c r="B363" s="48">
        <v>316</v>
      </c>
      <c r="C363" s="2">
        <f t="shared" ca="1" si="42"/>
        <v>985615.633703492</v>
      </c>
      <c r="D363" s="3">
        <f t="shared" ca="1" si="37"/>
        <v>212696.64899517133</v>
      </c>
      <c r="E363" s="3">
        <f t="shared" ca="1" si="38"/>
        <v>772918.9847083207</v>
      </c>
      <c r="F363" s="3">
        <f t="shared" ca="1" si="39"/>
        <v>38494154.675938688</v>
      </c>
      <c r="G363" s="52">
        <v>54705</v>
      </c>
      <c r="H363" s="3">
        <f t="shared" ca="1" si="40"/>
        <v>1063.4832449758567</v>
      </c>
      <c r="I363" s="53">
        <f t="shared" ca="1" si="41"/>
        <v>18848.195357110562</v>
      </c>
      <c r="J363" s="55">
        <f t="shared" ca="1" si="43"/>
        <v>1005527.3123055785</v>
      </c>
      <c r="K363" s="20"/>
      <c r="L363" s="20"/>
      <c r="M363" s="20"/>
      <c r="O363" s="19">
        <f t="shared" si="44"/>
        <v>30</v>
      </c>
    </row>
    <row r="364" spans="2:15" ht="17.399999999999999" customHeight="1" x14ac:dyDescent="0.3">
      <c r="B364" s="48">
        <v>317</v>
      </c>
      <c r="C364" s="2">
        <f t="shared" ca="1" si="42"/>
        <v>985615.633703492</v>
      </c>
      <c r="D364" s="3">
        <f t="shared" ca="1" si="37"/>
        <v>208510.0044946679</v>
      </c>
      <c r="E364" s="3">
        <f t="shared" ca="1" si="38"/>
        <v>777105.62920882413</v>
      </c>
      <c r="F364" s="3">
        <f t="shared" ca="1" si="39"/>
        <v>37717049.046729863</v>
      </c>
      <c r="G364" s="52">
        <v>54736</v>
      </c>
      <c r="H364" s="3">
        <f t="shared" ca="1" si="40"/>
        <v>1042.5500224733396</v>
      </c>
      <c r="I364" s="53">
        <f t="shared" ca="1" si="41"/>
        <v>19093.100719265589</v>
      </c>
      <c r="J364" s="55">
        <f t="shared" ca="1" si="43"/>
        <v>1005751.284445231</v>
      </c>
      <c r="K364" s="20"/>
      <c r="L364" s="20"/>
      <c r="M364" s="20"/>
      <c r="O364" s="19">
        <f t="shared" si="44"/>
        <v>31</v>
      </c>
    </row>
    <row r="365" spans="2:15" ht="17.399999999999999" customHeight="1" x14ac:dyDescent="0.3">
      <c r="B365" s="48">
        <v>318</v>
      </c>
      <c r="C365" s="2">
        <f t="shared" ca="1" si="42"/>
        <v>985615.633703492</v>
      </c>
      <c r="D365" s="3">
        <f t="shared" ca="1" si="37"/>
        <v>204300.68233645344</v>
      </c>
      <c r="E365" s="3">
        <f t="shared" ca="1" si="38"/>
        <v>781314.95136703853</v>
      </c>
      <c r="F365" s="3">
        <f t="shared" ca="1" si="39"/>
        <v>36935734.095362827</v>
      </c>
      <c r="G365" s="52">
        <v>54766</v>
      </c>
      <c r="H365" s="3">
        <f t="shared" ca="1" si="40"/>
        <v>1021.5034116822671</v>
      </c>
      <c r="I365" s="53">
        <f t="shared" ca="1" si="41"/>
        <v>18104.183542430335</v>
      </c>
      <c r="J365" s="55">
        <f t="shared" ca="1" si="43"/>
        <v>1004741.3206576046</v>
      </c>
      <c r="K365" s="20"/>
      <c r="L365" s="20"/>
      <c r="M365" s="20"/>
      <c r="O365" s="19">
        <f t="shared" si="44"/>
        <v>30</v>
      </c>
    </row>
    <row r="366" spans="2:15" ht="17.399999999999999" customHeight="1" x14ac:dyDescent="0.3">
      <c r="B366" s="48">
        <v>319</v>
      </c>
      <c r="C366" s="2">
        <f t="shared" ca="1" si="42"/>
        <v>985615.633703492</v>
      </c>
      <c r="D366" s="3">
        <f t="shared" ca="1" si="37"/>
        <v>200068.55968321531</v>
      </c>
      <c r="E366" s="3">
        <f t="shared" ca="1" si="38"/>
        <v>785547.07402027666</v>
      </c>
      <c r="F366" s="3">
        <f t="shared" ca="1" si="39"/>
        <v>36150187.021342553</v>
      </c>
      <c r="G366" s="52">
        <v>54797</v>
      </c>
      <c r="H366" s="3">
        <f t="shared" ca="1" si="40"/>
        <v>1000.3427984160766</v>
      </c>
      <c r="I366" s="53">
        <f t="shared" ca="1" si="41"/>
        <v>18320.12411129996</v>
      </c>
      <c r="J366" s="55">
        <f t="shared" ca="1" si="43"/>
        <v>1004936.100613208</v>
      </c>
      <c r="K366" s="20"/>
      <c r="L366" s="20"/>
      <c r="M366" s="20"/>
      <c r="O366" s="19">
        <f t="shared" si="44"/>
        <v>31</v>
      </c>
    </row>
    <row r="367" spans="2:15" ht="17.399999999999999" customHeight="1" x14ac:dyDescent="0.3">
      <c r="B367" s="48">
        <v>320</v>
      </c>
      <c r="C367" s="2">
        <f t="shared" ca="1" si="42"/>
        <v>985615.633703492</v>
      </c>
      <c r="D367" s="3">
        <f t="shared" ca="1" si="37"/>
        <v>195813.51303227217</v>
      </c>
      <c r="E367" s="3">
        <f t="shared" ca="1" si="38"/>
        <v>789802.12067121989</v>
      </c>
      <c r="F367" s="3">
        <f t="shared" ca="1" si="39"/>
        <v>35360384.900671333</v>
      </c>
      <c r="G367" s="52">
        <v>54828</v>
      </c>
      <c r="H367" s="3">
        <f t="shared" ca="1" si="40"/>
        <v>979.06756516136079</v>
      </c>
      <c r="I367" s="53">
        <f t="shared" ca="1" si="41"/>
        <v>17930.492762585905</v>
      </c>
      <c r="J367" s="55">
        <f t="shared" ca="1" si="43"/>
        <v>1004525.1940312393</v>
      </c>
      <c r="K367" s="20"/>
      <c r="L367" s="20"/>
      <c r="M367" s="20"/>
      <c r="O367" s="19">
        <f t="shared" si="44"/>
        <v>31</v>
      </c>
    </row>
    <row r="368" spans="2:15" ht="17.399999999999999" customHeight="1" x14ac:dyDescent="0.3">
      <c r="B368" s="48">
        <v>321</v>
      </c>
      <c r="C368" s="2">
        <f t="shared" ca="1" si="42"/>
        <v>985615.633703492</v>
      </c>
      <c r="D368" s="3">
        <f t="shared" ref="D368:D407" ca="1" si="45">+F367*(($H$6/100)/$H$9)</f>
        <v>191535.41821196972</v>
      </c>
      <c r="E368" s="3">
        <f t="shared" ref="E368:E407" ca="1" si="46">+C368-D368</f>
        <v>794080.21549152234</v>
      </c>
      <c r="F368" s="3">
        <f t="shared" ref="F368:F407" ca="1" si="47">IF(F367&lt;1,0,+F367-E368)</f>
        <v>34566304.685179807</v>
      </c>
      <c r="G368" s="52">
        <v>54856</v>
      </c>
      <c r="H368" s="3">
        <f t="shared" ref="H368:H407" ca="1" si="48">+D368*$H$7/100</f>
        <v>957.67709105984864</v>
      </c>
      <c r="I368" s="53">
        <f t="shared" ref="I368:I407" ca="1" si="49">+F367*$R$41*O368</f>
        <v>15841.452435500758</v>
      </c>
      <c r="J368" s="55">
        <f t="shared" ca="1" si="43"/>
        <v>1002414.7632300527</v>
      </c>
      <c r="K368" s="20"/>
      <c r="L368" s="20"/>
      <c r="M368" s="20"/>
      <c r="O368" s="19">
        <f t="shared" si="44"/>
        <v>28</v>
      </c>
    </row>
    <row r="369" spans="2:15" ht="17.399999999999999" customHeight="1" x14ac:dyDescent="0.3">
      <c r="B369" s="48">
        <v>322</v>
      </c>
      <c r="C369" s="2">
        <f t="shared" ref="C369:C407" ca="1" si="50">IF(F368&lt;1,0,+$H$8)</f>
        <v>985615.633703492</v>
      </c>
      <c r="D369" s="3">
        <f t="shared" ca="1" si="45"/>
        <v>187234.1503780573</v>
      </c>
      <c r="E369" s="3">
        <f t="shared" ca="1" si="46"/>
        <v>798381.48332543473</v>
      </c>
      <c r="F369" s="3">
        <f t="shared" ca="1" si="47"/>
        <v>33767923.201854371</v>
      </c>
      <c r="G369" s="52">
        <v>54887</v>
      </c>
      <c r="H369" s="3">
        <f t="shared" ca="1" si="48"/>
        <v>936.17075189028651</v>
      </c>
      <c r="I369" s="53">
        <f t="shared" ca="1" si="49"/>
        <v>17144.887123849185</v>
      </c>
      <c r="J369" s="55">
        <f t="shared" ref="J369:J407" ca="1" si="51">+C369+H369+I369</f>
        <v>1003696.6915792315</v>
      </c>
      <c r="K369" s="20"/>
      <c r="L369" s="20"/>
      <c r="M369" s="20"/>
      <c r="O369" s="19">
        <f t="shared" ref="O369:O407" si="52">+G369-G368</f>
        <v>31</v>
      </c>
    </row>
    <row r="370" spans="2:15" ht="17.399999999999999" customHeight="1" x14ac:dyDescent="0.3">
      <c r="B370" s="48">
        <v>323</v>
      </c>
      <c r="C370" s="2">
        <f t="shared" ca="1" si="50"/>
        <v>985615.633703492</v>
      </c>
      <c r="D370" s="3">
        <f t="shared" ca="1" si="45"/>
        <v>182909.58401004452</v>
      </c>
      <c r="E370" s="3">
        <f t="shared" ca="1" si="46"/>
        <v>802706.04969344754</v>
      </c>
      <c r="F370" s="3">
        <f t="shared" ca="1" si="47"/>
        <v>32965217.152160924</v>
      </c>
      <c r="G370" s="52">
        <v>54917</v>
      </c>
      <c r="H370" s="3">
        <f t="shared" ca="1" si="48"/>
        <v>914.54792005022261</v>
      </c>
      <c r="I370" s="53">
        <f t="shared" ca="1" si="49"/>
        <v>16208.603136890095</v>
      </c>
      <c r="J370" s="55">
        <f t="shared" ca="1" si="51"/>
        <v>1002738.7847604323</v>
      </c>
      <c r="K370" s="20"/>
      <c r="L370" s="20"/>
      <c r="M370" s="20"/>
      <c r="O370" s="19">
        <f t="shared" si="52"/>
        <v>30</v>
      </c>
    </row>
    <row r="371" spans="2:15" ht="17.399999999999999" customHeight="1" x14ac:dyDescent="0.3">
      <c r="B371" s="48">
        <v>324</v>
      </c>
      <c r="C371" s="2">
        <f t="shared" ca="1" si="50"/>
        <v>985615.633703492</v>
      </c>
      <c r="D371" s="3">
        <f t="shared" ca="1" si="45"/>
        <v>178561.59290753835</v>
      </c>
      <c r="E371" s="3">
        <f t="shared" ca="1" si="46"/>
        <v>807054.04079595371</v>
      </c>
      <c r="F371" s="3">
        <f t="shared" ca="1" si="47"/>
        <v>32158163.111364972</v>
      </c>
      <c r="G371" s="52">
        <v>54948</v>
      </c>
      <c r="H371" s="3">
        <f t="shared" ca="1" si="48"/>
        <v>892.80796453769176</v>
      </c>
      <c r="I371" s="53">
        <f t="shared" ca="1" si="49"/>
        <v>16350.747707471819</v>
      </c>
      <c r="J371" s="55">
        <f t="shared" ca="1" si="51"/>
        <v>1002859.1893755015</v>
      </c>
      <c r="K371" s="20"/>
      <c r="L371" s="20"/>
      <c r="M371" s="20"/>
      <c r="O371" s="19">
        <f t="shared" si="52"/>
        <v>31</v>
      </c>
    </row>
    <row r="372" spans="2:15" ht="17.399999999999999" customHeight="1" x14ac:dyDescent="0.3">
      <c r="B372" s="48">
        <v>325</v>
      </c>
      <c r="C372" s="2">
        <f t="shared" ca="1" si="50"/>
        <v>985615.633703492</v>
      </c>
      <c r="D372" s="3">
        <f t="shared" ca="1" si="45"/>
        <v>174190.05018656026</v>
      </c>
      <c r="E372" s="3">
        <f t="shared" ca="1" si="46"/>
        <v>811425.58351693174</v>
      </c>
      <c r="F372" s="3">
        <f t="shared" ca="1" si="47"/>
        <v>31346737.527848039</v>
      </c>
      <c r="G372" s="52">
        <v>54978</v>
      </c>
      <c r="H372" s="3">
        <f t="shared" ca="1" si="48"/>
        <v>870.95025093280128</v>
      </c>
      <c r="I372" s="53">
        <f t="shared" ca="1" si="49"/>
        <v>15435.918293455186</v>
      </c>
      <c r="J372" s="55">
        <f t="shared" ca="1" si="51"/>
        <v>1001922.50224788</v>
      </c>
      <c r="K372" s="20"/>
      <c r="L372" s="20"/>
      <c r="M372" s="20"/>
      <c r="O372" s="19">
        <f t="shared" si="52"/>
        <v>30</v>
      </c>
    </row>
    <row r="373" spans="2:15" ht="17.399999999999999" customHeight="1" x14ac:dyDescent="0.3">
      <c r="B373" s="48">
        <v>326</v>
      </c>
      <c r="C373" s="2">
        <f t="shared" ca="1" si="50"/>
        <v>985615.633703492</v>
      </c>
      <c r="D373" s="3">
        <f t="shared" ca="1" si="45"/>
        <v>169794.82827584355</v>
      </c>
      <c r="E373" s="3">
        <f t="shared" ca="1" si="46"/>
        <v>815820.80542764848</v>
      </c>
      <c r="F373" s="3">
        <f t="shared" ca="1" si="47"/>
        <v>30530916.722420391</v>
      </c>
      <c r="G373" s="52">
        <v>55009</v>
      </c>
      <c r="H373" s="3">
        <f t="shared" ca="1" si="48"/>
        <v>848.97414137921771</v>
      </c>
      <c r="I373" s="53">
        <f t="shared" ca="1" si="49"/>
        <v>15547.981813812627</v>
      </c>
      <c r="J373" s="55">
        <f t="shared" ca="1" si="51"/>
        <v>1002012.5896586839</v>
      </c>
      <c r="K373" s="20"/>
      <c r="L373" s="20"/>
      <c r="M373" s="20"/>
      <c r="O373" s="19">
        <f t="shared" si="52"/>
        <v>31</v>
      </c>
    </row>
    <row r="374" spans="2:15" ht="17.399999999999999" customHeight="1" x14ac:dyDescent="0.3">
      <c r="B374" s="48">
        <v>327</v>
      </c>
      <c r="C374" s="2">
        <f t="shared" ca="1" si="50"/>
        <v>985615.633703492</v>
      </c>
      <c r="D374" s="3">
        <f t="shared" ca="1" si="45"/>
        <v>165375.79891311046</v>
      </c>
      <c r="E374" s="3">
        <f t="shared" ca="1" si="46"/>
        <v>820239.8347903816</v>
      </c>
      <c r="F374" s="3">
        <f t="shared" ca="1" si="47"/>
        <v>29710676.887630008</v>
      </c>
      <c r="G374" s="52">
        <v>55040</v>
      </c>
      <c r="H374" s="3">
        <f t="shared" ca="1" si="48"/>
        <v>826.87899456555226</v>
      </c>
      <c r="I374" s="53">
        <f t="shared" ca="1" si="49"/>
        <v>15143.334694320512</v>
      </c>
      <c r="J374" s="55">
        <f t="shared" ca="1" si="51"/>
        <v>1001585.8473923781</v>
      </c>
      <c r="K374" s="20"/>
      <c r="L374" s="20"/>
      <c r="M374" s="20"/>
      <c r="O374" s="19">
        <f t="shared" si="52"/>
        <v>31</v>
      </c>
    </row>
    <row r="375" spans="2:15" ht="17.399999999999999" customHeight="1" x14ac:dyDescent="0.3">
      <c r="B375" s="48">
        <v>328</v>
      </c>
      <c r="C375" s="2">
        <f t="shared" ca="1" si="50"/>
        <v>985615.633703492</v>
      </c>
      <c r="D375" s="3">
        <f t="shared" ca="1" si="45"/>
        <v>160932.8331413292</v>
      </c>
      <c r="E375" s="3">
        <f t="shared" ca="1" si="46"/>
        <v>824682.80056216277</v>
      </c>
      <c r="F375" s="3">
        <f t="shared" ca="1" si="47"/>
        <v>28885994.087067846</v>
      </c>
      <c r="G375" s="52">
        <v>55070</v>
      </c>
      <c r="H375" s="3">
        <f t="shared" ca="1" si="48"/>
        <v>804.66416570664603</v>
      </c>
      <c r="I375" s="53">
        <f t="shared" ca="1" si="49"/>
        <v>14261.124906062403</v>
      </c>
      <c r="J375" s="55">
        <f t="shared" ca="1" si="51"/>
        <v>1000681.422775261</v>
      </c>
      <c r="K375" s="20"/>
      <c r="L375" s="20"/>
      <c r="M375" s="20"/>
      <c r="O375" s="19">
        <f t="shared" si="52"/>
        <v>30</v>
      </c>
    </row>
    <row r="376" spans="2:15" ht="17.399999999999999" customHeight="1" x14ac:dyDescent="0.3">
      <c r="B376" s="48">
        <v>329</v>
      </c>
      <c r="C376" s="2">
        <f t="shared" ca="1" si="50"/>
        <v>985615.633703492</v>
      </c>
      <c r="D376" s="3">
        <f t="shared" ca="1" si="45"/>
        <v>156465.80130495084</v>
      </c>
      <c r="E376" s="3">
        <f t="shared" ca="1" si="46"/>
        <v>829149.83239854116</v>
      </c>
      <c r="F376" s="3">
        <f t="shared" ca="1" si="47"/>
        <v>28056844.254669305</v>
      </c>
      <c r="G376" s="52">
        <v>55101</v>
      </c>
      <c r="H376" s="3">
        <f t="shared" ca="1" si="48"/>
        <v>782.32900652475428</v>
      </c>
      <c r="I376" s="53">
        <f t="shared" ca="1" si="49"/>
        <v>14327.453067185652</v>
      </c>
      <c r="J376" s="55">
        <f t="shared" ca="1" si="51"/>
        <v>1000725.4157772025</v>
      </c>
      <c r="K376" s="20"/>
      <c r="L376" s="20"/>
      <c r="M376" s="20"/>
      <c r="O376" s="19">
        <f t="shared" si="52"/>
        <v>31</v>
      </c>
    </row>
    <row r="377" spans="2:15" ht="17.399999999999999" customHeight="1" x14ac:dyDescent="0.3">
      <c r="B377" s="48">
        <v>330</v>
      </c>
      <c r="C377" s="2">
        <f t="shared" ca="1" si="50"/>
        <v>985615.633703492</v>
      </c>
      <c r="D377" s="3">
        <f t="shared" ca="1" si="45"/>
        <v>151974.57304612541</v>
      </c>
      <c r="E377" s="3">
        <f t="shared" ca="1" si="46"/>
        <v>833641.06065736664</v>
      </c>
      <c r="F377" s="3">
        <f t="shared" ca="1" si="47"/>
        <v>27223203.194011938</v>
      </c>
      <c r="G377" s="52">
        <v>55131</v>
      </c>
      <c r="H377" s="3">
        <f t="shared" ca="1" si="48"/>
        <v>759.8728652306271</v>
      </c>
      <c r="I377" s="53">
        <f t="shared" ca="1" si="49"/>
        <v>13467.285242241265</v>
      </c>
      <c r="J377" s="55">
        <f t="shared" ca="1" si="51"/>
        <v>999842.79181096388</v>
      </c>
      <c r="K377" s="20"/>
      <c r="L377" s="20"/>
      <c r="M377" s="20"/>
      <c r="O377" s="19">
        <f t="shared" si="52"/>
        <v>30</v>
      </c>
    </row>
    <row r="378" spans="2:15" ht="17.399999999999999" customHeight="1" x14ac:dyDescent="0.3">
      <c r="B378" s="48">
        <v>331</v>
      </c>
      <c r="C378" s="2">
        <f t="shared" ca="1" si="50"/>
        <v>985615.633703492</v>
      </c>
      <c r="D378" s="3">
        <f t="shared" ca="1" si="45"/>
        <v>147459.01730089801</v>
      </c>
      <c r="E378" s="3">
        <f t="shared" ca="1" si="46"/>
        <v>838156.61640259402</v>
      </c>
      <c r="F378" s="3">
        <f t="shared" ca="1" si="47"/>
        <v>26385046.577609345</v>
      </c>
      <c r="G378" s="52">
        <v>55162</v>
      </c>
      <c r="H378" s="3">
        <f t="shared" ca="1" si="48"/>
        <v>737.29508650448997</v>
      </c>
      <c r="I378" s="53">
        <f t="shared" ca="1" si="49"/>
        <v>13502.708784229921</v>
      </c>
      <c r="J378" s="55">
        <f t="shared" ca="1" si="51"/>
        <v>999855.63757422648</v>
      </c>
      <c r="K378" s="20"/>
      <c r="L378" s="20"/>
      <c r="M378" s="20"/>
      <c r="O378" s="19">
        <f t="shared" si="52"/>
        <v>31</v>
      </c>
    </row>
    <row r="379" spans="2:15" ht="17.399999999999999" customHeight="1" x14ac:dyDescent="0.3">
      <c r="B379" s="48">
        <v>332</v>
      </c>
      <c r="C379" s="2">
        <f t="shared" ca="1" si="50"/>
        <v>985615.633703492</v>
      </c>
      <c r="D379" s="3">
        <f t="shared" ca="1" si="45"/>
        <v>142919.00229538395</v>
      </c>
      <c r="E379" s="3">
        <f t="shared" ca="1" si="46"/>
        <v>842696.63140810805</v>
      </c>
      <c r="F379" s="3">
        <f t="shared" ca="1" si="47"/>
        <v>25542349.946201239</v>
      </c>
      <c r="G379" s="52">
        <v>55193</v>
      </c>
      <c r="H379" s="3">
        <f t="shared" ca="1" si="48"/>
        <v>714.59501147691981</v>
      </c>
      <c r="I379" s="53">
        <f t="shared" ca="1" si="49"/>
        <v>13086.983102494234</v>
      </c>
      <c r="J379" s="55">
        <f t="shared" ca="1" si="51"/>
        <v>999417.21181746316</v>
      </c>
      <c r="K379" s="20"/>
      <c r="L379" s="20"/>
      <c r="M379" s="20"/>
      <c r="O379" s="19">
        <f t="shared" si="52"/>
        <v>31</v>
      </c>
    </row>
    <row r="380" spans="2:15" ht="17.399999999999999" customHeight="1" x14ac:dyDescent="0.3">
      <c r="B380" s="48">
        <v>333</v>
      </c>
      <c r="C380" s="2">
        <f t="shared" ca="1" si="50"/>
        <v>985615.633703492</v>
      </c>
      <c r="D380" s="3">
        <f t="shared" ca="1" si="45"/>
        <v>138354.39554192338</v>
      </c>
      <c r="E380" s="3">
        <f t="shared" ca="1" si="46"/>
        <v>847261.23816156865</v>
      </c>
      <c r="F380" s="3">
        <f t="shared" ca="1" si="47"/>
        <v>24695088.708039671</v>
      </c>
      <c r="G380" s="52">
        <v>55221</v>
      </c>
      <c r="H380" s="3">
        <f t="shared" ca="1" si="48"/>
        <v>691.77197770961686</v>
      </c>
      <c r="I380" s="53">
        <f t="shared" ca="1" si="49"/>
        <v>11442.972775898155</v>
      </c>
      <c r="J380" s="55">
        <f t="shared" ca="1" si="51"/>
        <v>997750.37845709978</v>
      </c>
      <c r="K380" s="20"/>
      <c r="L380" s="20"/>
      <c r="M380" s="20"/>
      <c r="O380" s="19">
        <f t="shared" si="52"/>
        <v>28</v>
      </c>
    </row>
    <row r="381" spans="2:15" ht="17.399999999999999" customHeight="1" x14ac:dyDescent="0.3">
      <c r="B381" s="48">
        <v>334</v>
      </c>
      <c r="C381" s="2">
        <f t="shared" ca="1" si="50"/>
        <v>985615.633703492</v>
      </c>
      <c r="D381" s="3">
        <f t="shared" ca="1" si="45"/>
        <v>133765.06383521488</v>
      </c>
      <c r="E381" s="3">
        <f t="shared" ca="1" si="46"/>
        <v>851850.56986827706</v>
      </c>
      <c r="F381" s="3">
        <f t="shared" ca="1" si="47"/>
        <v>23843238.138171393</v>
      </c>
      <c r="G381" s="52">
        <v>55252</v>
      </c>
      <c r="H381" s="3">
        <f t="shared" ca="1" si="48"/>
        <v>668.82531917607446</v>
      </c>
      <c r="I381" s="53">
        <f t="shared" ca="1" si="49"/>
        <v>12248.763999187677</v>
      </c>
      <c r="J381" s="55">
        <f t="shared" ca="1" si="51"/>
        <v>998533.22302185569</v>
      </c>
      <c r="K381" s="20"/>
      <c r="L381" s="20"/>
      <c r="M381" s="20"/>
      <c r="O381" s="19">
        <f t="shared" si="52"/>
        <v>31</v>
      </c>
    </row>
    <row r="382" spans="2:15" ht="17.399999999999999" customHeight="1" x14ac:dyDescent="0.3">
      <c r="B382" s="48">
        <v>335</v>
      </c>
      <c r="C382" s="2">
        <f t="shared" ca="1" si="50"/>
        <v>985615.633703492</v>
      </c>
      <c r="D382" s="3">
        <f t="shared" ca="1" si="45"/>
        <v>129150.87324842838</v>
      </c>
      <c r="E382" s="3">
        <f t="shared" ca="1" si="46"/>
        <v>856464.76045506366</v>
      </c>
      <c r="F382" s="3">
        <f t="shared" ca="1" si="47"/>
        <v>22986773.377716329</v>
      </c>
      <c r="G382" s="52">
        <v>55282</v>
      </c>
      <c r="H382" s="3">
        <f t="shared" ca="1" si="48"/>
        <v>645.75436624214194</v>
      </c>
      <c r="I382" s="53">
        <f t="shared" ca="1" si="49"/>
        <v>11444.754306322269</v>
      </c>
      <c r="J382" s="55">
        <f t="shared" ca="1" si="51"/>
        <v>997706.14237605641</v>
      </c>
      <c r="K382" s="20"/>
      <c r="L382" s="20"/>
      <c r="M382" s="20"/>
      <c r="O382" s="19">
        <f t="shared" si="52"/>
        <v>30</v>
      </c>
    </row>
    <row r="383" spans="2:15" ht="17.399999999999999" customHeight="1" x14ac:dyDescent="0.3">
      <c r="B383" s="48">
        <v>336</v>
      </c>
      <c r="C383" s="2">
        <f t="shared" ca="1" si="50"/>
        <v>985615.633703492</v>
      </c>
      <c r="D383" s="3">
        <f t="shared" ca="1" si="45"/>
        <v>124511.68912929679</v>
      </c>
      <c r="E383" s="3">
        <f t="shared" ca="1" si="46"/>
        <v>861103.94457419519</v>
      </c>
      <c r="F383" s="3">
        <f t="shared" ca="1" si="47"/>
        <v>22125669.433142133</v>
      </c>
      <c r="G383" s="52">
        <v>55313</v>
      </c>
      <c r="H383" s="3">
        <f t="shared" ca="1" si="48"/>
        <v>622.55844564648396</v>
      </c>
      <c r="I383" s="53">
        <f t="shared" ca="1" si="49"/>
        <v>11401.439595347299</v>
      </c>
      <c r="J383" s="55">
        <f t="shared" ca="1" si="51"/>
        <v>997639.6317444857</v>
      </c>
      <c r="K383" s="20"/>
      <c r="L383" s="20"/>
      <c r="M383" s="20"/>
      <c r="O383" s="19">
        <f t="shared" si="52"/>
        <v>31</v>
      </c>
    </row>
    <row r="384" spans="2:15" ht="17.399999999999999" customHeight="1" x14ac:dyDescent="0.3">
      <c r="B384" s="48">
        <v>337</v>
      </c>
      <c r="C384" s="2">
        <f t="shared" ca="1" si="50"/>
        <v>985615.633703492</v>
      </c>
      <c r="D384" s="3">
        <f t="shared" ca="1" si="45"/>
        <v>119847.37609618656</v>
      </c>
      <c r="E384" s="3">
        <f t="shared" ca="1" si="46"/>
        <v>865768.25760730542</v>
      </c>
      <c r="F384" s="3">
        <f t="shared" ca="1" si="47"/>
        <v>21259901.175534829</v>
      </c>
      <c r="G384" s="52">
        <v>55343</v>
      </c>
      <c r="H384" s="3">
        <f t="shared" ca="1" si="48"/>
        <v>599.23688048093277</v>
      </c>
      <c r="I384" s="53">
        <f t="shared" ca="1" si="49"/>
        <v>10620.321327908223</v>
      </c>
      <c r="J384" s="55">
        <f t="shared" ca="1" si="51"/>
        <v>996835.19191188109</v>
      </c>
      <c r="K384" s="20"/>
      <c r="L384" s="20"/>
      <c r="M384" s="20"/>
      <c r="O384" s="19">
        <f t="shared" si="52"/>
        <v>30</v>
      </c>
    </row>
    <row r="385" spans="2:15" ht="17.399999999999999" customHeight="1" x14ac:dyDescent="0.3">
      <c r="B385" s="48">
        <v>338</v>
      </c>
      <c r="C385" s="2">
        <f t="shared" ca="1" si="50"/>
        <v>985615.633703492</v>
      </c>
      <c r="D385" s="3">
        <f t="shared" ca="1" si="45"/>
        <v>115157.798034147</v>
      </c>
      <c r="E385" s="3">
        <f t="shared" ca="1" si="46"/>
        <v>870457.83566934499</v>
      </c>
      <c r="F385" s="3">
        <f t="shared" ca="1" si="47"/>
        <v>20389443.339865483</v>
      </c>
      <c r="G385" s="52">
        <v>55374</v>
      </c>
      <c r="H385" s="3">
        <f t="shared" ca="1" si="48"/>
        <v>575.78899017073502</v>
      </c>
      <c r="I385" s="53">
        <f t="shared" ca="1" si="49"/>
        <v>10544.910983065274</v>
      </c>
      <c r="J385" s="55">
        <f t="shared" ca="1" si="51"/>
        <v>996736.33367672795</v>
      </c>
      <c r="K385" s="20"/>
      <c r="L385" s="20"/>
      <c r="M385" s="20"/>
      <c r="O385" s="19">
        <f t="shared" si="52"/>
        <v>31</v>
      </c>
    </row>
    <row r="386" spans="2:15" ht="17.399999999999999" customHeight="1" x14ac:dyDescent="0.3">
      <c r="B386" s="48">
        <v>339</v>
      </c>
      <c r="C386" s="2">
        <f t="shared" ca="1" si="50"/>
        <v>985615.633703492</v>
      </c>
      <c r="D386" s="3">
        <f t="shared" ca="1" si="45"/>
        <v>110442.81809093803</v>
      </c>
      <c r="E386" s="3">
        <f t="shared" ca="1" si="46"/>
        <v>875172.81561255397</v>
      </c>
      <c r="F386" s="3">
        <f t="shared" ca="1" si="47"/>
        <v>19514270.524252929</v>
      </c>
      <c r="G386" s="52">
        <v>55405</v>
      </c>
      <c r="H386" s="3">
        <f t="shared" ca="1" si="48"/>
        <v>552.21409045469011</v>
      </c>
      <c r="I386" s="53">
        <f t="shared" ca="1" si="49"/>
        <v>10113.16389657328</v>
      </c>
      <c r="J386" s="55">
        <f t="shared" ca="1" si="51"/>
        <v>996281.01169051998</v>
      </c>
      <c r="K386" s="20"/>
      <c r="L386" s="20"/>
      <c r="M386" s="20"/>
      <c r="O386" s="19">
        <f t="shared" si="52"/>
        <v>31</v>
      </c>
    </row>
    <row r="387" spans="2:15" ht="17.399999999999999" customHeight="1" x14ac:dyDescent="0.3">
      <c r="B387" s="48">
        <v>340</v>
      </c>
      <c r="C387" s="2">
        <f t="shared" ca="1" si="50"/>
        <v>985615.633703492</v>
      </c>
      <c r="D387" s="3">
        <f t="shared" ca="1" si="45"/>
        <v>105702.2986730367</v>
      </c>
      <c r="E387" s="3">
        <f t="shared" ca="1" si="46"/>
        <v>879913.33503045526</v>
      </c>
      <c r="F387" s="3">
        <f t="shared" ca="1" si="47"/>
        <v>18634357.189222474</v>
      </c>
      <c r="G387" s="52">
        <v>55435</v>
      </c>
      <c r="H387" s="3">
        <f t="shared" ca="1" si="48"/>
        <v>528.51149336518347</v>
      </c>
      <c r="I387" s="53">
        <f t="shared" ca="1" si="49"/>
        <v>9366.8498516414056</v>
      </c>
      <c r="J387" s="55">
        <f t="shared" ca="1" si="51"/>
        <v>995510.99504849862</v>
      </c>
      <c r="K387" s="20"/>
      <c r="L387" s="20"/>
      <c r="M387" s="20"/>
      <c r="O387" s="19">
        <f t="shared" si="52"/>
        <v>30</v>
      </c>
    </row>
    <row r="388" spans="2:15" ht="17.399999999999999" customHeight="1" x14ac:dyDescent="0.3">
      <c r="B388" s="48">
        <v>341</v>
      </c>
      <c r="C388" s="2">
        <f t="shared" ca="1" si="50"/>
        <v>985615.633703492</v>
      </c>
      <c r="D388" s="3">
        <f t="shared" ca="1" si="45"/>
        <v>100936.10144162174</v>
      </c>
      <c r="E388" s="3">
        <f t="shared" ca="1" si="46"/>
        <v>884679.53226187022</v>
      </c>
      <c r="F388" s="3">
        <f t="shared" ca="1" si="47"/>
        <v>17749677.656960603</v>
      </c>
      <c r="G388" s="52">
        <v>55466</v>
      </c>
      <c r="H388" s="3">
        <f t="shared" ca="1" si="48"/>
        <v>504.68050720810868</v>
      </c>
      <c r="I388" s="53">
        <f t="shared" ca="1" si="49"/>
        <v>9242.6411658543475</v>
      </c>
      <c r="J388" s="55">
        <f t="shared" ca="1" si="51"/>
        <v>995362.9553765544</v>
      </c>
      <c r="K388" s="20"/>
      <c r="L388" s="20"/>
      <c r="M388" s="20"/>
      <c r="O388" s="19">
        <f t="shared" si="52"/>
        <v>31</v>
      </c>
    </row>
    <row r="389" spans="2:15" ht="17.399999999999999" customHeight="1" x14ac:dyDescent="0.3">
      <c r="B389" s="48">
        <v>342</v>
      </c>
      <c r="C389" s="2">
        <f t="shared" ca="1" si="50"/>
        <v>985615.633703492</v>
      </c>
      <c r="D389" s="3">
        <f t="shared" ca="1" si="45"/>
        <v>96144.087308536604</v>
      </c>
      <c r="E389" s="3">
        <f t="shared" ca="1" si="46"/>
        <v>889471.54639495537</v>
      </c>
      <c r="F389" s="3">
        <f t="shared" ca="1" si="47"/>
        <v>16860206.110565647</v>
      </c>
      <c r="G389" s="52">
        <v>55496</v>
      </c>
      <c r="H389" s="3">
        <f t="shared" ca="1" si="48"/>
        <v>480.72043654268305</v>
      </c>
      <c r="I389" s="53">
        <f t="shared" ca="1" si="49"/>
        <v>8519.8452753410893</v>
      </c>
      <c r="J389" s="55">
        <f t="shared" ca="1" si="51"/>
        <v>994616.19941537571</v>
      </c>
      <c r="K389" s="20"/>
      <c r="L389" s="20"/>
      <c r="M389" s="20"/>
      <c r="O389" s="19">
        <f t="shared" si="52"/>
        <v>30</v>
      </c>
    </row>
    <row r="390" spans="2:15" ht="17.399999999999999" customHeight="1" x14ac:dyDescent="0.3">
      <c r="B390" s="48">
        <v>343</v>
      </c>
      <c r="C390" s="2">
        <f t="shared" ca="1" si="50"/>
        <v>985615.633703492</v>
      </c>
      <c r="D390" s="3">
        <f t="shared" ca="1" si="45"/>
        <v>91326.116432230599</v>
      </c>
      <c r="E390" s="3">
        <f t="shared" ca="1" si="46"/>
        <v>894289.51727126143</v>
      </c>
      <c r="F390" s="3">
        <f t="shared" ca="1" si="47"/>
        <v>15965916.593294386</v>
      </c>
      <c r="G390" s="52">
        <v>55527</v>
      </c>
      <c r="H390" s="3">
        <f t="shared" ca="1" si="48"/>
        <v>456.63058216115297</v>
      </c>
      <c r="I390" s="53">
        <f t="shared" ca="1" si="49"/>
        <v>8362.6622308405604</v>
      </c>
      <c r="J390" s="55">
        <f t="shared" ca="1" si="51"/>
        <v>994434.92651649367</v>
      </c>
      <c r="K390" s="20"/>
      <c r="L390" s="20"/>
      <c r="M390" s="20"/>
      <c r="O390" s="19">
        <f t="shared" si="52"/>
        <v>31</v>
      </c>
    </row>
    <row r="391" spans="2:15" ht="17.399999999999999" customHeight="1" x14ac:dyDescent="0.3">
      <c r="B391" s="48">
        <v>344</v>
      </c>
      <c r="C391" s="2">
        <f t="shared" ca="1" si="50"/>
        <v>985615.633703492</v>
      </c>
      <c r="D391" s="3">
        <f t="shared" ca="1" si="45"/>
        <v>86482.048213677932</v>
      </c>
      <c r="E391" s="3">
        <f t="shared" ca="1" si="46"/>
        <v>899133.58548981405</v>
      </c>
      <c r="F391" s="3">
        <f t="shared" ca="1" si="47"/>
        <v>15066783.007804573</v>
      </c>
      <c r="G391" s="52">
        <v>55558</v>
      </c>
      <c r="H391" s="3">
        <f t="shared" ca="1" si="48"/>
        <v>432.41024106838967</v>
      </c>
      <c r="I391" s="53">
        <f t="shared" ca="1" si="49"/>
        <v>7919.0946302740149</v>
      </c>
      <c r="J391" s="55">
        <f t="shared" ca="1" si="51"/>
        <v>993967.13857483433</v>
      </c>
      <c r="K391" s="20"/>
      <c r="L391" s="20"/>
      <c r="M391" s="20"/>
      <c r="O391" s="19">
        <f t="shared" si="52"/>
        <v>31</v>
      </c>
    </row>
    <row r="392" spans="2:15" ht="17.399999999999999" customHeight="1" x14ac:dyDescent="0.3">
      <c r="B392" s="48">
        <v>345</v>
      </c>
      <c r="C392" s="2">
        <f t="shared" ca="1" si="50"/>
        <v>985615.633703492</v>
      </c>
      <c r="D392" s="3">
        <f t="shared" ca="1" si="45"/>
        <v>81611.741292274775</v>
      </c>
      <c r="E392" s="3">
        <f t="shared" ca="1" si="46"/>
        <v>904003.89241121721</v>
      </c>
      <c r="F392" s="3">
        <f t="shared" ca="1" si="47"/>
        <v>14162779.115393355</v>
      </c>
      <c r="G392" s="52">
        <v>55587</v>
      </c>
      <c r="H392" s="3">
        <f t="shared" ca="1" si="48"/>
        <v>408.0587064613739</v>
      </c>
      <c r="I392" s="53">
        <f t="shared" ca="1" si="49"/>
        <v>6990.9873156213216</v>
      </c>
      <c r="J392" s="55">
        <f t="shared" ca="1" si="51"/>
        <v>993014.67972557468</v>
      </c>
      <c r="K392" s="20"/>
      <c r="L392" s="20"/>
      <c r="M392" s="20"/>
      <c r="O392" s="19">
        <f t="shared" si="52"/>
        <v>29</v>
      </c>
    </row>
    <row r="393" spans="2:15" ht="17.399999999999999" customHeight="1" x14ac:dyDescent="0.3">
      <c r="B393" s="48">
        <v>346</v>
      </c>
      <c r="C393" s="2">
        <f t="shared" ca="1" si="50"/>
        <v>985615.633703492</v>
      </c>
      <c r="D393" s="3">
        <f t="shared" ca="1" si="45"/>
        <v>76715.053541714005</v>
      </c>
      <c r="E393" s="3">
        <f t="shared" ca="1" si="46"/>
        <v>908900.58016177802</v>
      </c>
      <c r="F393" s="3">
        <f t="shared" ca="1" si="47"/>
        <v>13253878.535231577</v>
      </c>
      <c r="G393" s="52">
        <v>55618</v>
      </c>
      <c r="H393" s="3">
        <f t="shared" ca="1" si="48"/>
        <v>383.57526770857004</v>
      </c>
      <c r="I393" s="53">
        <f t="shared" ca="1" si="49"/>
        <v>7024.7384412351039</v>
      </c>
      <c r="J393" s="55">
        <f t="shared" ca="1" si="51"/>
        <v>993023.94741243578</v>
      </c>
      <c r="K393" s="20"/>
      <c r="L393" s="20"/>
      <c r="M393" s="20"/>
      <c r="O393" s="19">
        <f t="shared" si="52"/>
        <v>31</v>
      </c>
    </row>
    <row r="394" spans="2:15" ht="17.399999999999999" customHeight="1" x14ac:dyDescent="0.3">
      <c r="B394" s="48">
        <v>347</v>
      </c>
      <c r="C394" s="2">
        <f t="shared" ca="1" si="50"/>
        <v>985615.633703492</v>
      </c>
      <c r="D394" s="3">
        <f t="shared" ca="1" si="45"/>
        <v>71791.842065837714</v>
      </c>
      <c r="E394" s="3">
        <f t="shared" ca="1" si="46"/>
        <v>913823.7916376543</v>
      </c>
      <c r="F394" s="3">
        <f t="shared" ca="1" si="47"/>
        <v>12340054.743593924</v>
      </c>
      <c r="G394" s="52">
        <v>55648</v>
      </c>
      <c r="H394" s="3">
        <f t="shared" ca="1" si="48"/>
        <v>358.95921032918858</v>
      </c>
      <c r="I394" s="53">
        <f t="shared" ca="1" si="49"/>
        <v>6361.8616969111572</v>
      </c>
      <c r="J394" s="55">
        <f t="shared" ca="1" si="51"/>
        <v>992336.45461073238</v>
      </c>
      <c r="K394" s="20"/>
      <c r="L394" s="20"/>
      <c r="M394" s="20"/>
      <c r="O394" s="19">
        <f t="shared" si="52"/>
        <v>30</v>
      </c>
    </row>
    <row r="395" spans="2:15" ht="17.399999999999999" customHeight="1" x14ac:dyDescent="0.3">
      <c r="B395" s="48">
        <v>348</v>
      </c>
      <c r="C395" s="2">
        <f t="shared" ca="1" si="50"/>
        <v>985615.633703492</v>
      </c>
      <c r="D395" s="3">
        <f t="shared" ca="1" si="45"/>
        <v>66841.963194467084</v>
      </c>
      <c r="E395" s="3">
        <f t="shared" ca="1" si="46"/>
        <v>918773.67050902487</v>
      </c>
      <c r="F395" s="3">
        <f t="shared" ca="1" si="47"/>
        <v>11421281.073084898</v>
      </c>
      <c r="G395" s="52">
        <v>55679</v>
      </c>
      <c r="H395" s="3">
        <f t="shared" ca="1" si="48"/>
        <v>334.20981597233543</v>
      </c>
      <c r="I395" s="53">
        <f t="shared" ca="1" si="49"/>
        <v>6120.6671528225861</v>
      </c>
      <c r="J395" s="55">
        <f t="shared" ca="1" si="51"/>
        <v>992070.51067228697</v>
      </c>
      <c r="K395" s="20"/>
      <c r="L395" s="20"/>
      <c r="M395" s="20"/>
      <c r="O395" s="19">
        <f t="shared" si="52"/>
        <v>31</v>
      </c>
    </row>
    <row r="396" spans="2:15" ht="17.399999999999999" customHeight="1" x14ac:dyDescent="0.3">
      <c r="B396" s="48">
        <v>349</v>
      </c>
      <c r="C396" s="2">
        <f t="shared" ca="1" si="50"/>
        <v>985615.633703492</v>
      </c>
      <c r="D396" s="3">
        <f t="shared" ca="1" si="45"/>
        <v>61865.272479209867</v>
      </c>
      <c r="E396" s="3">
        <f t="shared" ca="1" si="46"/>
        <v>923750.36122428218</v>
      </c>
      <c r="F396" s="3">
        <f t="shared" ca="1" si="47"/>
        <v>10497530.711860616</v>
      </c>
      <c r="G396" s="52">
        <v>55709</v>
      </c>
      <c r="H396" s="3">
        <f t="shared" ca="1" si="48"/>
        <v>309.32636239604932</v>
      </c>
      <c r="I396" s="53">
        <f t="shared" ca="1" si="49"/>
        <v>5482.2149150807509</v>
      </c>
      <c r="J396" s="55">
        <f t="shared" ca="1" si="51"/>
        <v>991407.1749809687</v>
      </c>
      <c r="K396" s="20"/>
      <c r="L396" s="20"/>
      <c r="M396" s="20"/>
      <c r="O396" s="19">
        <f t="shared" si="52"/>
        <v>30</v>
      </c>
    </row>
    <row r="397" spans="2:15" ht="17.399999999999999" customHeight="1" x14ac:dyDescent="0.3">
      <c r="B397" s="48">
        <v>350</v>
      </c>
      <c r="C397" s="2">
        <f t="shared" ca="1" si="50"/>
        <v>985615.633703492</v>
      </c>
      <c r="D397" s="3">
        <f t="shared" ca="1" si="45"/>
        <v>56861.624689245007</v>
      </c>
      <c r="E397" s="3">
        <f t="shared" ca="1" si="46"/>
        <v>928754.00901424699</v>
      </c>
      <c r="F397" s="3">
        <f t="shared" ca="1" si="47"/>
        <v>9568776.7028463688</v>
      </c>
      <c r="G397" s="52">
        <v>55740</v>
      </c>
      <c r="H397" s="3">
        <f t="shared" ca="1" si="48"/>
        <v>284.30812344622501</v>
      </c>
      <c r="I397" s="53">
        <f t="shared" ca="1" si="49"/>
        <v>5206.7752330828653</v>
      </c>
      <c r="J397" s="55">
        <f t="shared" ca="1" si="51"/>
        <v>991106.71706002101</v>
      </c>
      <c r="K397" s="20"/>
      <c r="L397" s="20"/>
      <c r="M397" s="20"/>
      <c r="O397" s="19">
        <f t="shared" si="52"/>
        <v>31</v>
      </c>
    </row>
    <row r="398" spans="2:15" ht="17.399999999999999" customHeight="1" x14ac:dyDescent="0.3">
      <c r="B398" s="48">
        <v>351</v>
      </c>
      <c r="C398" s="2">
        <f t="shared" ca="1" si="50"/>
        <v>985615.633703492</v>
      </c>
      <c r="D398" s="3">
        <f t="shared" ca="1" si="45"/>
        <v>51830.873807084499</v>
      </c>
      <c r="E398" s="3">
        <f t="shared" ca="1" si="46"/>
        <v>933784.75989640749</v>
      </c>
      <c r="F398" s="3">
        <f t="shared" ca="1" si="47"/>
        <v>8634991.9429499619</v>
      </c>
      <c r="G398" s="52">
        <v>55771</v>
      </c>
      <c r="H398" s="3">
        <f t="shared" ca="1" si="48"/>
        <v>259.15436903542252</v>
      </c>
      <c r="I398" s="53">
        <f t="shared" ca="1" si="49"/>
        <v>4746.1132446117981</v>
      </c>
      <c r="J398" s="55">
        <f t="shared" ca="1" si="51"/>
        <v>990620.90131713916</v>
      </c>
      <c r="K398" s="20"/>
      <c r="L398" s="20"/>
      <c r="M398" s="20"/>
      <c r="O398" s="19">
        <f t="shared" si="52"/>
        <v>31</v>
      </c>
    </row>
    <row r="399" spans="2:15" ht="17.399999999999999" customHeight="1" x14ac:dyDescent="0.3">
      <c r="B399" s="48">
        <v>352</v>
      </c>
      <c r="C399" s="2">
        <f t="shared" ca="1" si="50"/>
        <v>985615.633703492</v>
      </c>
      <c r="D399" s="3">
        <f t="shared" ca="1" si="45"/>
        <v>46772.873024312292</v>
      </c>
      <c r="E399" s="3">
        <f t="shared" ca="1" si="46"/>
        <v>938842.76067917969</v>
      </c>
      <c r="F399" s="3">
        <f t="shared" ca="1" si="47"/>
        <v>7696149.1822707821</v>
      </c>
      <c r="G399" s="52">
        <v>55801</v>
      </c>
      <c r="H399" s="3">
        <f t="shared" ca="1" si="48"/>
        <v>233.86436512156146</v>
      </c>
      <c r="I399" s="53">
        <f t="shared" ca="1" si="49"/>
        <v>4144.7961326159812</v>
      </c>
      <c r="J399" s="55">
        <f t="shared" ca="1" si="51"/>
        <v>989994.29420122958</v>
      </c>
      <c r="K399" s="20"/>
      <c r="L399" s="20"/>
      <c r="M399" s="20"/>
      <c r="O399" s="19">
        <f t="shared" si="52"/>
        <v>30</v>
      </c>
    </row>
    <row r="400" spans="2:15" ht="17.399999999999999" customHeight="1" x14ac:dyDescent="0.3">
      <c r="B400" s="48">
        <v>353</v>
      </c>
      <c r="C400" s="2">
        <f t="shared" ca="1" si="50"/>
        <v>985615.633703492</v>
      </c>
      <c r="D400" s="3">
        <f t="shared" ca="1" si="45"/>
        <v>41687.474737300072</v>
      </c>
      <c r="E400" s="3">
        <f t="shared" ca="1" si="46"/>
        <v>943928.15896619193</v>
      </c>
      <c r="F400" s="3">
        <f t="shared" ca="1" si="47"/>
        <v>6752221.02330459</v>
      </c>
      <c r="G400" s="52">
        <v>55832</v>
      </c>
      <c r="H400" s="3">
        <f t="shared" ca="1" si="48"/>
        <v>208.43737368650037</v>
      </c>
      <c r="I400" s="53">
        <f t="shared" ca="1" si="49"/>
        <v>3817.2899944063079</v>
      </c>
      <c r="J400" s="55">
        <f t="shared" ca="1" si="51"/>
        <v>989641.36107158475</v>
      </c>
      <c r="K400" s="20"/>
      <c r="L400" s="20"/>
      <c r="M400" s="20"/>
      <c r="O400" s="19">
        <f t="shared" si="52"/>
        <v>31</v>
      </c>
    </row>
    <row r="401" spans="2:16" ht="17.399999999999999" customHeight="1" x14ac:dyDescent="0.3">
      <c r="B401" s="48">
        <v>354</v>
      </c>
      <c r="C401" s="2">
        <f t="shared" ca="1" si="50"/>
        <v>985615.633703492</v>
      </c>
      <c r="D401" s="3">
        <f t="shared" ca="1" si="45"/>
        <v>36574.530542899862</v>
      </c>
      <c r="E401" s="3">
        <f t="shared" ca="1" si="46"/>
        <v>949041.10316059215</v>
      </c>
      <c r="F401" s="3">
        <f t="shared" ca="1" si="47"/>
        <v>5803179.9201439982</v>
      </c>
      <c r="G401" s="52">
        <v>55862</v>
      </c>
      <c r="H401" s="3">
        <f t="shared" ca="1" si="48"/>
        <v>182.87265271449931</v>
      </c>
      <c r="I401" s="53">
        <f t="shared" ca="1" si="49"/>
        <v>3241.0660911862033</v>
      </c>
      <c r="J401" s="55">
        <f t="shared" ca="1" si="51"/>
        <v>989039.57244739274</v>
      </c>
      <c r="K401" s="20"/>
      <c r="L401" s="20"/>
      <c r="M401" s="20"/>
      <c r="O401" s="19">
        <f t="shared" si="52"/>
        <v>30</v>
      </c>
    </row>
    <row r="402" spans="2:16" ht="17.399999999999999" customHeight="1" x14ac:dyDescent="0.3">
      <c r="B402" s="48">
        <v>355</v>
      </c>
      <c r="C402" s="2">
        <f t="shared" ca="1" si="50"/>
        <v>985615.633703492</v>
      </c>
      <c r="D402" s="3">
        <f t="shared" ca="1" si="45"/>
        <v>31433.891234113325</v>
      </c>
      <c r="E402" s="3">
        <f t="shared" ca="1" si="46"/>
        <v>954181.74246937863</v>
      </c>
      <c r="F402" s="3">
        <f t="shared" ca="1" si="47"/>
        <v>4848998.1776746195</v>
      </c>
      <c r="G402" s="52">
        <v>55893</v>
      </c>
      <c r="H402" s="3">
        <f t="shared" ca="1" si="48"/>
        <v>157.16945617056663</v>
      </c>
      <c r="I402" s="53">
        <f t="shared" ca="1" si="49"/>
        <v>2878.3772403914227</v>
      </c>
      <c r="J402" s="55">
        <f t="shared" ca="1" si="51"/>
        <v>988651.18040005397</v>
      </c>
      <c r="K402" s="20"/>
      <c r="L402" s="20"/>
      <c r="M402" s="20"/>
      <c r="O402" s="19">
        <f t="shared" si="52"/>
        <v>31</v>
      </c>
    </row>
    <row r="403" spans="2:16" ht="17.399999999999999" customHeight="1" x14ac:dyDescent="0.3">
      <c r="B403" s="48">
        <v>356</v>
      </c>
      <c r="C403" s="2">
        <f t="shared" ca="1" si="50"/>
        <v>985615.633703492</v>
      </c>
      <c r="D403" s="3">
        <f t="shared" ca="1" si="45"/>
        <v>26265.406795737523</v>
      </c>
      <c r="E403" s="3">
        <f t="shared" ca="1" si="46"/>
        <v>959350.22690775443</v>
      </c>
      <c r="F403" s="3">
        <f t="shared" ca="1" si="47"/>
        <v>3889647.9507668652</v>
      </c>
      <c r="G403" s="52">
        <v>55924</v>
      </c>
      <c r="H403" s="3">
        <f t="shared" ca="1" si="48"/>
        <v>131.32703397868761</v>
      </c>
      <c r="I403" s="53">
        <f t="shared" ca="1" si="49"/>
        <v>2405.103096126611</v>
      </c>
      <c r="J403" s="55">
        <f t="shared" ca="1" si="51"/>
        <v>988152.06383359723</v>
      </c>
      <c r="K403" s="20"/>
      <c r="L403" s="20"/>
      <c r="M403" s="20"/>
      <c r="O403" s="19">
        <f t="shared" si="52"/>
        <v>31</v>
      </c>
    </row>
    <row r="404" spans="2:16" ht="17.399999999999999" customHeight="1" x14ac:dyDescent="0.3">
      <c r="B404" s="48">
        <v>357</v>
      </c>
      <c r="C404" s="2">
        <f t="shared" ca="1" si="50"/>
        <v>985615.633703492</v>
      </c>
      <c r="D404" s="3">
        <f t="shared" ca="1" si="45"/>
        <v>21068.926399987187</v>
      </c>
      <c r="E404" s="3">
        <f t="shared" ca="1" si="46"/>
        <v>964546.70730350481</v>
      </c>
      <c r="F404" s="3">
        <f t="shared" ca="1" si="47"/>
        <v>2925101.2434633602</v>
      </c>
      <c r="G404" s="52">
        <v>55952</v>
      </c>
      <c r="H404" s="3">
        <f t="shared" ca="1" si="48"/>
        <v>105.34463199993594</v>
      </c>
      <c r="I404" s="53">
        <f t="shared" ca="1" si="49"/>
        <v>1742.5622819435555</v>
      </c>
      <c r="J404" s="55">
        <f t="shared" ca="1" si="51"/>
        <v>987463.54061743547</v>
      </c>
      <c r="K404" s="20"/>
      <c r="L404" s="20"/>
      <c r="M404" s="20"/>
      <c r="O404" s="19">
        <f t="shared" si="52"/>
        <v>28</v>
      </c>
    </row>
    <row r="405" spans="2:16" ht="17.399999999999999" customHeight="1" x14ac:dyDescent="0.3">
      <c r="B405" s="48">
        <v>358</v>
      </c>
      <c r="C405" s="2">
        <f t="shared" ca="1" si="50"/>
        <v>985615.633703492</v>
      </c>
      <c r="D405" s="3">
        <f t="shared" ca="1" si="45"/>
        <v>15844.298402093202</v>
      </c>
      <c r="E405" s="3">
        <f t="shared" ca="1" si="46"/>
        <v>969771.33530139877</v>
      </c>
      <c r="F405" s="3">
        <f t="shared" ca="1" si="47"/>
        <v>1955329.9081619615</v>
      </c>
      <c r="G405" s="52">
        <v>55983</v>
      </c>
      <c r="H405" s="3">
        <f t="shared" ca="1" si="48"/>
        <v>79.221492010466008</v>
      </c>
      <c r="I405" s="53">
        <f t="shared" ca="1" si="49"/>
        <v>1450.8502167578267</v>
      </c>
      <c r="J405" s="55">
        <f t="shared" ca="1" si="51"/>
        <v>987145.70541226037</v>
      </c>
      <c r="K405" s="20"/>
      <c r="L405" s="20"/>
      <c r="M405" s="20"/>
      <c r="O405" s="19">
        <f t="shared" si="52"/>
        <v>31</v>
      </c>
    </row>
    <row r="406" spans="2:16" ht="17.399999999999999" customHeight="1" x14ac:dyDescent="0.3">
      <c r="B406" s="48">
        <v>359</v>
      </c>
      <c r="C406" s="2">
        <f t="shared" ca="1" si="50"/>
        <v>985615.633703492</v>
      </c>
      <c r="D406" s="3">
        <f t="shared" ca="1" si="45"/>
        <v>10591.370335877291</v>
      </c>
      <c r="E406" s="3">
        <f t="shared" ca="1" si="46"/>
        <v>975024.26336761471</v>
      </c>
      <c r="F406" s="3">
        <f t="shared" ca="1" si="47"/>
        <v>980305.64479434676</v>
      </c>
      <c r="G406" s="52">
        <v>56013</v>
      </c>
      <c r="H406" s="3">
        <f t="shared" ca="1" si="48"/>
        <v>52.956851679386453</v>
      </c>
      <c r="I406" s="53">
        <f t="shared" ca="1" si="49"/>
        <v>938.55835591774144</v>
      </c>
      <c r="J406" s="55">
        <f t="shared" ca="1" si="51"/>
        <v>986607.14891108905</v>
      </c>
      <c r="K406" s="20"/>
      <c r="L406" s="20"/>
      <c r="M406" s="20"/>
      <c r="O406" s="19">
        <f t="shared" si="52"/>
        <v>30</v>
      </c>
    </row>
    <row r="407" spans="2:16" ht="17.399999999999999" customHeight="1" x14ac:dyDescent="0.3">
      <c r="B407" s="48">
        <v>360</v>
      </c>
      <c r="C407" s="2">
        <f t="shared" ca="1" si="50"/>
        <v>985615.633703492</v>
      </c>
      <c r="D407" s="3">
        <f t="shared" ca="1" si="45"/>
        <v>5309.9889093027123</v>
      </c>
      <c r="E407" s="3">
        <f t="shared" ca="1" si="46"/>
        <v>980305.64479418925</v>
      </c>
      <c r="F407" s="3">
        <f t="shared" ca="1" si="47"/>
        <v>1.575099304318428E-7</v>
      </c>
      <c r="G407" s="52">
        <v>56044</v>
      </c>
      <c r="H407" s="3">
        <f t="shared" ca="1" si="48"/>
        <v>26.549944546513562</v>
      </c>
      <c r="I407" s="53">
        <f t="shared" ca="1" si="49"/>
        <v>486.23159981799597</v>
      </c>
      <c r="J407" s="55">
        <f t="shared" ca="1" si="51"/>
        <v>986128.41524785652</v>
      </c>
      <c r="K407" s="20"/>
      <c r="L407" s="20"/>
      <c r="M407" s="20"/>
      <c r="O407" s="19">
        <f t="shared" si="52"/>
        <v>31</v>
      </c>
    </row>
    <row r="408" spans="2:16" ht="17.399999999999999" customHeight="1" thickBot="1" x14ac:dyDescent="0.35">
      <c r="B408" s="58"/>
      <c r="C408" s="6">
        <v>0</v>
      </c>
      <c r="D408" s="6">
        <v>0</v>
      </c>
      <c r="E408" s="5">
        <f ca="1">+H42-SUM(E48:E407)</f>
        <v>2.384185791015625E-7</v>
      </c>
      <c r="F408" s="5">
        <v>0</v>
      </c>
      <c r="G408" s="59"/>
      <c r="H408" s="5"/>
      <c r="I408" s="60"/>
      <c r="J408" s="61"/>
      <c r="K408" s="20"/>
      <c r="L408" s="20"/>
      <c r="M408" s="20"/>
      <c r="O408" s="62"/>
    </row>
    <row r="409" spans="2:16" ht="14.7" customHeight="1" thickBot="1" x14ac:dyDescent="0.35">
      <c r="C409" s="4">
        <f ca="1">SUM(C47:C407)</f>
        <v>354821628.1332559</v>
      </c>
      <c r="D409" s="7">
        <f ca="1">SUM(D47:D407)</f>
        <v>198886570.97647575</v>
      </c>
      <c r="E409" s="4">
        <f ca="1">SUM(E47:E408)</f>
        <v>155935057.15678149</v>
      </c>
      <c r="O409" s="20"/>
      <c r="P409" s="20"/>
    </row>
    <row r="410" spans="2:16" ht="14.7" customHeight="1" x14ac:dyDescent="0.3"/>
    <row r="411" spans="2:16" ht="14.7" customHeight="1" x14ac:dyDescent="0.3"/>
    <row r="412" spans="2:16" ht="14.7" customHeight="1" x14ac:dyDescent="0.3"/>
    <row r="413" spans="2:16" ht="14.7" customHeight="1" x14ac:dyDescent="0.3"/>
    <row r="414" spans="2:16" ht="14.7" customHeight="1" x14ac:dyDescent="0.3"/>
    <row r="415" spans="2:16" ht="14.7" customHeight="1" x14ac:dyDescent="0.3"/>
    <row r="416" spans="2:16" ht="14.7" customHeight="1" x14ac:dyDescent="0.3"/>
    <row r="417" ht="14.7" customHeight="1" x14ac:dyDescent="0.3"/>
    <row r="418" ht="14.7" customHeight="1" x14ac:dyDescent="0.3"/>
    <row r="419" ht="14.7" customHeight="1" x14ac:dyDescent="0.3"/>
    <row r="420" ht="14.7" customHeight="1" x14ac:dyDescent="0.3"/>
    <row r="421" ht="14.7" customHeight="1" x14ac:dyDescent="0.3"/>
    <row r="422" ht="14.7" customHeight="1" x14ac:dyDescent="0.3"/>
    <row r="423" ht="14.7" customHeight="1" x14ac:dyDescent="0.3"/>
    <row r="424" ht="14.7" customHeight="1" x14ac:dyDescent="0.3"/>
    <row r="425" ht="14.7" customHeight="1" x14ac:dyDescent="0.3"/>
    <row r="426" ht="14.7" customHeight="1" x14ac:dyDescent="0.3"/>
    <row r="427" ht="12.75" customHeight="1" x14ac:dyDescent="0.3"/>
  </sheetData>
  <sheetProtection sheet="1" formatCells="0" formatColumns="0" formatRows="0"/>
  <mergeCells count="28">
    <mergeCell ref="Q2:T2"/>
    <mergeCell ref="R45:U45"/>
    <mergeCell ref="C12:D12"/>
    <mergeCell ref="B18:E18"/>
    <mergeCell ref="Q5:R5"/>
    <mergeCell ref="Q6:R6"/>
    <mergeCell ref="B2:J2"/>
    <mergeCell ref="B33:E33"/>
    <mergeCell ref="B45:J45"/>
    <mergeCell ref="C3:D3"/>
    <mergeCell ref="F3:H3"/>
    <mergeCell ref="Q4:R4"/>
    <mergeCell ref="C29:F29"/>
    <mergeCell ref="C24:F24"/>
    <mergeCell ref="C19:F19"/>
    <mergeCell ref="R46:S46"/>
    <mergeCell ref="Q13:T13"/>
    <mergeCell ref="R27:T27"/>
    <mergeCell ref="B16:J16"/>
    <mergeCell ref="B41:E41"/>
    <mergeCell ref="C26:D26"/>
    <mergeCell ref="B44:X44"/>
    <mergeCell ref="C20:F20"/>
    <mergeCell ref="C21:F21"/>
    <mergeCell ref="C23:F23"/>
    <mergeCell ref="C25:F25"/>
    <mergeCell ref="C28:F28"/>
    <mergeCell ref="U46:V46"/>
  </mergeCells>
  <phoneticPr fontId="48" type="noConversion"/>
  <pageMargins left="0.7" right="0.7" top="0.75" bottom="0.75" header="0.51180555555555551" footer="0.51180555555555551"/>
  <pageSetup paperSize="9" scale="7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843AF66-AEF9-4555-B16F-59AFEDDA20ED}">
          <x14:formula1>
            <xm:f>Hoja1!$A$1:$A$2</xm:f>
          </x14:formula1>
          <xm:sqref>H4</xm:sqref>
        </x14:dataValidation>
        <x14:dataValidation type="list" allowBlank="1" showInputMessage="1" showErrorMessage="1" xr:uid="{491DB53B-174C-4E44-B1DC-B1E4167A42DC}">
          <x14:formula1>
            <xm:f>Hoja1!$C$1:$C$18</xm:f>
          </x14:formula1>
          <xm:sqref>D5</xm:sqref>
        </x14:dataValidation>
        <x14:dataValidation type="list" allowBlank="1" showInputMessage="1" showErrorMessage="1" xr:uid="{4EB305D9-C5AD-493A-A995-B11A71ED4D1F}">
          <x14:formula1>
            <xm:f>Hoja1!$B$1:$B$50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D968A-3B85-418D-AE8E-8A44EC436008}">
  <dimension ref="A1:Y427"/>
  <sheetViews>
    <sheetView showGridLines="0" zoomScale="70" zoomScaleNormal="70" zoomScaleSheetLayoutView="100" workbookViewId="0"/>
  </sheetViews>
  <sheetFormatPr baseColWidth="10" defaultColWidth="8.88671875" defaultRowHeight="12" customHeight="1" x14ac:dyDescent="0.3"/>
  <cols>
    <col min="1" max="1" width="4.33203125" style="11" bestFit="1" customWidth="1"/>
    <col min="2" max="2" width="22.33203125" style="11" customWidth="1"/>
    <col min="3" max="3" width="26.77734375" style="11" customWidth="1"/>
    <col min="4" max="4" width="19.5546875" style="11" customWidth="1"/>
    <col min="5" max="5" width="22" style="11" customWidth="1"/>
    <col min="6" max="6" width="26.77734375" style="11" customWidth="1"/>
    <col min="7" max="7" width="26.33203125" style="11" hidden="1" customWidth="1"/>
    <col min="8" max="8" width="23.77734375" style="11" customWidth="1"/>
    <col min="9" max="9" width="27.21875" style="11" customWidth="1"/>
    <col min="10" max="11" width="21.88671875" style="11" customWidth="1"/>
    <col min="12" max="12" width="13.5546875" style="11" customWidth="1"/>
    <col min="13" max="13" width="4.5546875" style="11" customWidth="1"/>
    <col min="14" max="14" width="7.5546875" style="11" customWidth="1"/>
    <col min="15" max="15" width="13.88671875" style="11" hidden="1" customWidth="1"/>
    <col min="16" max="16" width="9.109375" style="11" customWidth="1"/>
    <col min="17" max="17" width="6.6640625" style="11" customWidth="1"/>
    <col min="18" max="18" width="34.33203125" style="11" bestFit="1" customWidth="1"/>
    <col min="19" max="19" width="36.5546875" style="11" customWidth="1"/>
    <col min="20" max="20" width="22.33203125" style="11" customWidth="1"/>
    <col min="21" max="21" width="7.6640625" style="11" customWidth="1"/>
    <col min="22" max="22" width="21.5546875" style="11" bestFit="1" customWidth="1"/>
    <col min="23" max="23" width="24.88671875" style="11" bestFit="1" customWidth="1"/>
    <col min="24" max="24" width="25" style="12" bestFit="1" customWidth="1"/>
    <col min="25" max="254" width="11.44140625" style="11" customWidth="1"/>
    <col min="255" max="16384" width="8.88671875" style="11"/>
  </cols>
  <sheetData>
    <row r="1" spans="1:20" ht="21.6" thickBot="1" x14ac:dyDescent="0.45">
      <c r="B1" s="93">
        <v>1</v>
      </c>
      <c r="C1" s="108" t="s">
        <v>128</v>
      </c>
      <c r="D1" s="113" t="s">
        <v>129</v>
      </c>
    </row>
    <row r="2" spans="1:20" ht="23.4" customHeight="1" x14ac:dyDescent="0.3">
      <c r="A2" s="13"/>
      <c r="B2" s="150" t="s">
        <v>0</v>
      </c>
      <c r="C2" s="150"/>
      <c r="D2" s="150"/>
      <c r="E2" s="150"/>
      <c r="F2" s="150"/>
      <c r="G2" s="150"/>
      <c r="H2" s="150"/>
      <c r="I2" s="150"/>
      <c r="J2" s="150"/>
      <c r="K2" s="44"/>
      <c r="L2" s="44"/>
      <c r="M2" s="44"/>
      <c r="N2" s="44"/>
      <c r="P2" s="14"/>
      <c r="Q2" s="148" t="s">
        <v>1</v>
      </c>
      <c r="R2" s="148"/>
      <c r="S2" s="148"/>
      <c r="T2" s="149"/>
    </row>
    <row r="3" spans="1:20" ht="19.8" customHeight="1" x14ac:dyDescent="0.4">
      <c r="A3" s="13"/>
      <c r="B3" s="13"/>
      <c r="C3" s="163" t="s">
        <v>3</v>
      </c>
      <c r="D3" s="163"/>
      <c r="E3" s="16"/>
      <c r="F3" s="163" t="s">
        <v>4</v>
      </c>
      <c r="G3" s="163"/>
      <c r="H3" s="163"/>
      <c r="I3" s="17"/>
      <c r="P3" s="18"/>
      <c r="T3" s="19"/>
    </row>
    <row r="4" spans="1:20" ht="19.8" customHeight="1" x14ac:dyDescent="0.4">
      <c r="A4" s="13"/>
      <c r="B4" s="93">
        <v>2</v>
      </c>
      <c r="C4" s="108" t="s">
        <v>83</v>
      </c>
      <c r="D4" s="111">
        <v>50</v>
      </c>
      <c r="E4" s="75">
        <v>7</v>
      </c>
      <c r="F4" s="109" t="s">
        <v>5</v>
      </c>
      <c r="G4" s="63"/>
      <c r="H4" s="111">
        <v>360</v>
      </c>
      <c r="P4" s="24">
        <v>1</v>
      </c>
      <c r="Q4" s="159" t="s">
        <v>6</v>
      </c>
      <c r="R4" s="159"/>
      <c r="S4" s="21"/>
      <c r="T4" s="22">
        <f ca="1">+H42*D4</f>
        <v>17871776152.481781</v>
      </c>
    </row>
    <row r="5" spans="1:20" ht="19.8" customHeight="1" x14ac:dyDescent="0.4">
      <c r="A5" s="13"/>
      <c r="B5" s="93">
        <v>3</v>
      </c>
      <c r="C5" s="108" t="s">
        <v>84</v>
      </c>
      <c r="D5" s="111">
        <v>18</v>
      </c>
      <c r="E5" s="75">
        <v>8</v>
      </c>
      <c r="F5" s="109" t="s">
        <v>99</v>
      </c>
      <c r="G5" s="63"/>
      <c r="H5" s="111">
        <v>0.48</v>
      </c>
      <c r="M5" s="104"/>
      <c r="P5" s="24">
        <v>2</v>
      </c>
      <c r="Q5" s="159" t="s">
        <v>10</v>
      </c>
      <c r="R5" s="159"/>
      <c r="S5" s="124">
        <f ca="1">+T5/T4</f>
        <v>0.79082794454301275</v>
      </c>
      <c r="T5" s="26">
        <f>+W48*-1</f>
        <v>14133500000</v>
      </c>
    </row>
    <row r="6" spans="1:20" ht="19.8" customHeight="1" x14ac:dyDescent="0.4">
      <c r="A6" s="13"/>
      <c r="B6" s="93">
        <v>4</v>
      </c>
      <c r="C6" s="110" t="s">
        <v>85</v>
      </c>
      <c r="D6" s="112">
        <v>120</v>
      </c>
      <c r="E6" s="12"/>
      <c r="F6" s="109" t="s">
        <v>9</v>
      </c>
      <c r="G6" s="63"/>
      <c r="H6" s="114">
        <v>6.5</v>
      </c>
      <c r="M6" s="20"/>
      <c r="P6" s="24">
        <v>3</v>
      </c>
      <c r="Q6" s="159" t="s">
        <v>15</v>
      </c>
      <c r="R6" s="159"/>
      <c r="S6" s="124">
        <f ca="1">+T6/T4</f>
        <v>0.20917205545698725</v>
      </c>
      <c r="T6" s="26">
        <f ca="1">+W55*-1</f>
        <v>3738276152.4817815</v>
      </c>
    </row>
    <row r="7" spans="1:20" ht="19.8" customHeight="1" x14ac:dyDescent="0.4">
      <c r="A7" s="13"/>
      <c r="B7" s="93">
        <v>5</v>
      </c>
      <c r="C7" s="108" t="s">
        <v>86</v>
      </c>
      <c r="D7" s="132">
        <v>65</v>
      </c>
      <c r="E7" s="12"/>
      <c r="F7" s="110" t="s">
        <v>12</v>
      </c>
      <c r="G7" s="64"/>
      <c r="H7" s="114">
        <v>0.5</v>
      </c>
      <c r="M7" s="20"/>
      <c r="P7" s="18"/>
      <c r="T7" s="19"/>
    </row>
    <row r="8" spans="1:20" ht="19.8" customHeight="1" x14ac:dyDescent="0.4">
      <c r="A8" s="13"/>
      <c r="B8" s="93">
        <v>6</v>
      </c>
      <c r="C8" s="108" t="s">
        <v>131</v>
      </c>
      <c r="D8" s="91">
        <v>3000000</v>
      </c>
      <c r="F8" s="108" t="s">
        <v>98</v>
      </c>
      <c r="G8" s="28"/>
      <c r="H8" s="116">
        <f ca="1">ABS(PMT(H6/12/100,H4,H42,,0))</f>
        <v>2259235.6458015689</v>
      </c>
      <c r="M8" s="20"/>
      <c r="P8" s="18"/>
      <c r="T8" s="29" t="s">
        <v>20</v>
      </c>
    </row>
    <row r="9" spans="1:20" ht="19.8" hidden="1" customHeight="1" x14ac:dyDescent="0.45">
      <c r="A9" s="13"/>
      <c r="B9" s="13"/>
      <c r="C9" s="13"/>
      <c r="D9" s="13"/>
      <c r="F9" s="108" t="s">
        <v>104</v>
      </c>
      <c r="G9" s="28"/>
      <c r="H9" s="115">
        <v>12</v>
      </c>
      <c r="P9" s="18"/>
      <c r="T9" s="30">
        <f ca="1">+T4+T5+T6</f>
        <v>35743552304.963562</v>
      </c>
    </row>
    <row r="10" spans="1:20" ht="19.8" customHeight="1" x14ac:dyDescent="0.35">
      <c r="A10" s="13"/>
      <c r="B10" s="13"/>
      <c r="C10" s="108" t="s">
        <v>14</v>
      </c>
      <c r="D10" s="27">
        <f>+H20/D6</f>
        <v>250000</v>
      </c>
      <c r="F10" s="108" t="s">
        <v>101</v>
      </c>
      <c r="G10" s="28"/>
      <c r="H10" s="116">
        <f ca="1">+MAX(J48:J407)</f>
        <v>2446035.1885306542</v>
      </c>
      <c r="P10" s="18"/>
      <c r="T10" s="94">
        <f ca="1">+T4-T5-T6</f>
        <v>0</v>
      </c>
    </row>
    <row r="11" spans="1:20" ht="19.8" customHeight="1" thickBot="1" x14ac:dyDescent="0.35">
      <c r="A11" s="13"/>
      <c r="B11" s="13"/>
      <c r="H11" s="104"/>
      <c r="P11" s="31"/>
      <c r="Q11" s="32"/>
      <c r="R11" s="32"/>
      <c r="S11" s="32"/>
      <c r="T11" s="33"/>
    </row>
    <row r="12" spans="1:20" ht="19.8" customHeight="1" thickBot="1" x14ac:dyDescent="0.35">
      <c r="A12" s="13"/>
      <c r="B12" s="13"/>
      <c r="C12" s="157" t="s">
        <v>132</v>
      </c>
      <c r="D12" s="157"/>
      <c r="F12" s="13"/>
      <c r="H12" s="104"/>
    </row>
    <row r="13" spans="1:20" ht="19.8" customHeight="1" x14ac:dyDescent="0.3">
      <c r="A13" s="13"/>
      <c r="B13" s="13"/>
      <c r="C13" s="108" t="s">
        <v>19</v>
      </c>
      <c r="D13" s="27">
        <v>2236000</v>
      </c>
      <c r="H13" s="105"/>
      <c r="I13" s="10"/>
      <c r="P13" s="86"/>
      <c r="Q13" s="148" t="s">
        <v>2</v>
      </c>
      <c r="R13" s="148"/>
      <c r="S13" s="148"/>
      <c r="T13" s="149"/>
    </row>
    <row r="14" spans="1:20" ht="19.8" customHeight="1" x14ac:dyDescent="0.3">
      <c r="A14" s="13"/>
      <c r="B14" s="13"/>
      <c r="C14" s="108" t="s">
        <v>22</v>
      </c>
      <c r="D14" s="27">
        <v>3284492</v>
      </c>
      <c r="E14" s="13"/>
      <c r="H14" s="13"/>
      <c r="I14" s="10"/>
      <c r="P14" s="18"/>
      <c r="T14" s="19"/>
    </row>
    <row r="15" spans="1:20" ht="19.8" customHeight="1" x14ac:dyDescent="0.4">
      <c r="A15" s="13"/>
      <c r="B15" s="13"/>
      <c r="C15" s="13"/>
      <c r="D15" s="13"/>
      <c r="E15" s="13"/>
      <c r="H15" s="13"/>
      <c r="I15" s="10"/>
      <c r="P15" s="80" t="s">
        <v>7</v>
      </c>
      <c r="Q15" s="139" t="s">
        <v>8</v>
      </c>
      <c r="R15" s="25"/>
      <c r="S15" s="81">
        <v>0.3</v>
      </c>
      <c r="T15" s="83">
        <f t="shared" ref="T15:T20" si="0">-$V$48*S15</f>
        <v>4240050000</v>
      </c>
    </row>
    <row r="16" spans="1:20" ht="19.8" customHeight="1" x14ac:dyDescent="0.4">
      <c r="A16" s="13"/>
      <c r="B16" s="150" t="s">
        <v>115</v>
      </c>
      <c r="C16" s="150"/>
      <c r="D16" s="150"/>
      <c r="E16" s="150"/>
      <c r="F16" s="150"/>
      <c r="G16" s="150"/>
      <c r="H16" s="150"/>
      <c r="I16" s="150"/>
      <c r="J16" s="150"/>
      <c r="K16" s="44"/>
      <c r="L16" s="44"/>
      <c r="M16" s="44"/>
      <c r="P16" s="80" t="s">
        <v>11</v>
      </c>
      <c r="Q16" s="139" t="s">
        <v>142</v>
      </c>
      <c r="R16" s="25"/>
      <c r="S16" s="81">
        <v>0.17499999999999999</v>
      </c>
      <c r="T16" s="83">
        <f t="shared" si="0"/>
        <v>2473362500</v>
      </c>
    </row>
    <row r="17" spans="1:20" ht="19.8" customHeight="1" thickBot="1" x14ac:dyDescent="0.45">
      <c r="A17" s="13"/>
      <c r="B17" s="13"/>
      <c r="C17" s="13"/>
      <c r="D17" s="34"/>
      <c r="H17" s="35"/>
      <c r="I17" s="88">
        <f ca="1">+SUM(I19:I37)</f>
        <v>1.5172575448920664</v>
      </c>
      <c r="J17" s="88">
        <f ca="1">+SUM(J19:J37)</f>
        <v>0.99753801750734827</v>
      </c>
      <c r="K17" s="88"/>
      <c r="L17" s="88"/>
      <c r="M17" s="88"/>
      <c r="N17" s="15"/>
      <c r="P17" s="80" t="s">
        <v>13</v>
      </c>
      <c r="Q17" s="139" t="s">
        <v>143</v>
      </c>
      <c r="R17" s="25"/>
      <c r="S17" s="81">
        <v>0.17499999999999999</v>
      </c>
      <c r="T17" s="83">
        <f t="shared" si="0"/>
        <v>2473362500</v>
      </c>
    </row>
    <row r="18" spans="1:20" ht="21.6" customHeight="1" thickBot="1" x14ac:dyDescent="0.45">
      <c r="B18" s="151" t="s">
        <v>74</v>
      </c>
      <c r="C18" s="152"/>
      <c r="D18" s="152"/>
      <c r="E18" s="158"/>
      <c r="F18" s="97">
        <f ca="1">+B22+B32</f>
        <v>0.85478782365824502</v>
      </c>
      <c r="G18" s="65"/>
      <c r="H18" s="36" t="s">
        <v>23</v>
      </c>
      <c r="I18" s="36" t="s">
        <v>24</v>
      </c>
      <c r="J18" s="36" t="s">
        <v>25</v>
      </c>
      <c r="K18" s="67"/>
      <c r="L18" s="67"/>
      <c r="M18" s="67"/>
      <c r="N18" s="67"/>
      <c r="P18" s="80" t="s">
        <v>16</v>
      </c>
      <c r="Q18" s="139" t="s">
        <v>144</v>
      </c>
      <c r="R18" s="25"/>
      <c r="S18" s="81">
        <v>0.17499999999999999</v>
      </c>
      <c r="T18" s="83">
        <f t="shared" si="0"/>
        <v>2473362500</v>
      </c>
    </row>
    <row r="19" spans="1:20" ht="19.2" customHeight="1" x14ac:dyDescent="0.4">
      <c r="A19" s="93">
        <v>9</v>
      </c>
      <c r="B19" s="35" t="s">
        <v>26</v>
      </c>
      <c r="C19" s="153" t="s">
        <v>27</v>
      </c>
      <c r="D19" s="153"/>
      <c r="E19" s="153"/>
      <c r="F19" s="153"/>
      <c r="G19" s="38"/>
      <c r="H19" s="89">
        <f>+D7*D8</f>
        <v>195000000</v>
      </c>
      <c r="I19" s="39">
        <f>+H19/$H$22</f>
        <v>0.82978723404255317</v>
      </c>
      <c r="J19" s="39">
        <f ca="1">+H19/$H$42</f>
        <v>0.54555293871258881</v>
      </c>
      <c r="K19" s="39"/>
      <c r="L19" s="39"/>
      <c r="M19" s="39"/>
      <c r="N19" s="39"/>
      <c r="P19" s="80" t="s">
        <v>17</v>
      </c>
      <c r="Q19" s="139" t="s">
        <v>18</v>
      </c>
      <c r="R19" s="25"/>
      <c r="S19" s="81">
        <f>+S18-S20</f>
        <v>0.12499999999999999</v>
      </c>
      <c r="T19" s="83">
        <f t="shared" si="0"/>
        <v>1766687499.9999998</v>
      </c>
    </row>
    <row r="20" spans="1:20" ht="19.2" customHeight="1" x14ac:dyDescent="0.4">
      <c r="A20" s="93">
        <v>10</v>
      </c>
      <c r="B20" s="35" t="s">
        <v>26</v>
      </c>
      <c r="C20" s="153" t="s">
        <v>28</v>
      </c>
      <c r="D20" s="153"/>
      <c r="E20" s="153"/>
      <c r="F20" s="153"/>
      <c r="G20" s="38"/>
      <c r="H20" s="91">
        <v>30000000</v>
      </c>
      <c r="I20" s="39">
        <f>+H20/$H$22</f>
        <v>0.1276595744680851</v>
      </c>
      <c r="J20" s="39">
        <f ca="1">+H20/$H$42</f>
        <v>8.3931221340398279E-2</v>
      </c>
      <c r="K20" s="39"/>
      <c r="L20" s="39"/>
      <c r="M20" s="39"/>
      <c r="N20" s="39"/>
      <c r="P20" s="18"/>
      <c r="Q20" s="139" t="s">
        <v>21</v>
      </c>
      <c r="R20" s="25"/>
      <c r="S20" s="81">
        <v>0.05</v>
      </c>
      <c r="T20" s="83">
        <f t="shared" si="0"/>
        <v>706675000</v>
      </c>
    </row>
    <row r="21" spans="1:20" ht="19.2" customHeight="1" thickBot="1" x14ac:dyDescent="0.45">
      <c r="A21" s="93">
        <v>11</v>
      </c>
      <c r="B21" s="35" t="s">
        <v>26</v>
      </c>
      <c r="C21" s="153" t="s">
        <v>29</v>
      </c>
      <c r="D21" s="153"/>
      <c r="E21" s="153"/>
      <c r="F21" s="153"/>
      <c r="G21" s="38"/>
      <c r="H21" s="91">
        <v>10000000</v>
      </c>
      <c r="I21" s="40">
        <f>+H21/$H$22</f>
        <v>4.2553191489361701E-2</v>
      </c>
      <c r="J21" s="40">
        <f ca="1">+H21/$H$42</f>
        <v>2.7977073780132759E-2</v>
      </c>
      <c r="K21" s="40"/>
      <c r="L21" s="40"/>
      <c r="M21" s="40"/>
      <c r="N21" s="40"/>
      <c r="P21" s="18"/>
      <c r="S21" s="82"/>
      <c r="T21" s="22">
        <f>SUM(T15:T20)</f>
        <v>14133500000</v>
      </c>
    </row>
    <row r="22" spans="1:20" ht="19.2" customHeight="1" thickBot="1" x14ac:dyDescent="0.45">
      <c r="A22" s="93"/>
      <c r="B22" s="41">
        <f ca="1">+H22/$H$42</f>
        <v>0.65746123383311983</v>
      </c>
      <c r="H22" s="42">
        <f>SUM(H19:H21)</f>
        <v>235000000</v>
      </c>
      <c r="I22" s="21"/>
      <c r="J22" s="21"/>
      <c r="K22" s="21"/>
      <c r="L22" s="21"/>
      <c r="M22" s="21"/>
      <c r="N22" s="21"/>
      <c r="P22" s="18"/>
      <c r="T22" s="84"/>
    </row>
    <row r="23" spans="1:20" ht="19.2" customHeight="1" x14ac:dyDescent="0.4">
      <c r="A23" s="93">
        <v>12</v>
      </c>
      <c r="B23" s="35" t="s">
        <v>30</v>
      </c>
      <c r="C23" s="153" t="s">
        <v>31</v>
      </c>
      <c r="D23" s="153"/>
      <c r="E23" s="153"/>
      <c r="F23" s="153"/>
      <c r="G23" s="38"/>
      <c r="H23" s="91">
        <v>1500000</v>
      </c>
      <c r="I23" s="40">
        <f t="shared" ref="I23:I30" si="1">+H23/$H$22</f>
        <v>6.382978723404255E-3</v>
      </c>
      <c r="J23" s="40">
        <f t="shared" ref="J23:J31" ca="1" si="2">+H23/$H$42</f>
        <v>4.1965610670199136E-3</v>
      </c>
      <c r="K23" s="40"/>
      <c r="L23" s="40"/>
      <c r="M23" s="40"/>
      <c r="N23" s="40"/>
      <c r="P23" s="18"/>
      <c r="T23" s="85" t="s">
        <v>20</v>
      </c>
    </row>
    <row r="24" spans="1:20" ht="19.2" customHeight="1" x14ac:dyDescent="0.45">
      <c r="A24" s="93">
        <v>13</v>
      </c>
      <c r="B24" s="35" t="s">
        <v>30</v>
      </c>
      <c r="C24" s="153" t="s">
        <v>32</v>
      </c>
      <c r="D24" s="153"/>
      <c r="E24" s="153"/>
      <c r="F24" s="153"/>
      <c r="G24" s="66"/>
      <c r="H24" s="91">
        <v>5500000</v>
      </c>
      <c r="I24" s="40">
        <f t="shared" si="1"/>
        <v>2.3404255319148935E-2</v>
      </c>
      <c r="J24" s="40">
        <f t="shared" ca="1" si="2"/>
        <v>1.5387390579073018E-2</v>
      </c>
      <c r="K24" s="40"/>
      <c r="L24" s="40"/>
      <c r="M24" s="40"/>
      <c r="N24" s="40"/>
      <c r="P24" s="18"/>
      <c r="T24" s="30">
        <f>+V48+T21</f>
        <v>0</v>
      </c>
    </row>
    <row r="25" spans="1:20" ht="19.2" customHeight="1" thickBot="1" x14ac:dyDescent="0.45">
      <c r="A25" s="93">
        <v>14</v>
      </c>
      <c r="B25" s="35" t="s">
        <v>30</v>
      </c>
      <c r="C25" s="153" t="s">
        <v>33</v>
      </c>
      <c r="D25" s="153"/>
      <c r="E25" s="153"/>
      <c r="F25" s="153"/>
      <c r="G25" s="38"/>
      <c r="H25" s="91">
        <v>6500000</v>
      </c>
      <c r="I25" s="40">
        <f t="shared" si="1"/>
        <v>2.7659574468085105E-2</v>
      </c>
      <c r="J25" s="40">
        <f t="shared" ca="1" si="2"/>
        <v>1.8185097957086293E-2</v>
      </c>
      <c r="K25" s="40"/>
      <c r="L25" s="40"/>
      <c r="M25" s="40"/>
      <c r="N25" s="40"/>
      <c r="P25" s="31"/>
      <c r="Q25" s="32"/>
      <c r="R25" s="32"/>
      <c r="S25" s="32"/>
      <c r="T25" s="33"/>
    </row>
    <row r="26" spans="1:20" ht="19.2" customHeight="1" thickBot="1" x14ac:dyDescent="0.45">
      <c r="A26" s="93">
        <v>15</v>
      </c>
      <c r="B26" s="35" t="s">
        <v>30</v>
      </c>
      <c r="C26" s="153" t="s">
        <v>34</v>
      </c>
      <c r="D26" s="153"/>
      <c r="E26" s="87" t="s">
        <v>97</v>
      </c>
      <c r="F26" s="91">
        <v>1000000</v>
      </c>
      <c r="G26" s="38"/>
      <c r="H26" s="89">
        <f>F26/D4</f>
        <v>20000</v>
      </c>
      <c r="I26" s="40">
        <f t="shared" si="1"/>
        <v>8.5106382978723409E-5</v>
      </c>
      <c r="J26" s="40">
        <f t="shared" ca="1" si="2"/>
        <v>5.595414756026552E-5</v>
      </c>
      <c r="K26" s="40"/>
      <c r="L26" s="40"/>
      <c r="M26" s="40"/>
      <c r="N26" s="125"/>
    </row>
    <row r="27" spans="1:20" ht="19.2" customHeight="1" x14ac:dyDescent="0.4">
      <c r="A27" s="93">
        <v>16</v>
      </c>
      <c r="B27" s="35" t="s">
        <v>30</v>
      </c>
      <c r="C27" s="11" t="s">
        <v>35</v>
      </c>
      <c r="F27" s="92">
        <v>15</v>
      </c>
      <c r="G27" s="38"/>
      <c r="H27" s="89">
        <f>+F27%*H22</f>
        <v>35250000</v>
      </c>
      <c r="I27" s="40">
        <f t="shared" si="1"/>
        <v>0.15</v>
      </c>
      <c r="J27" s="40">
        <f t="shared" ca="1" si="2"/>
        <v>9.8619185074967974E-2</v>
      </c>
      <c r="K27" s="40"/>
      <c r="L27" s="40"/>
      <c r="M27" s="40"/>
      <c r="N27" s="125"/>
      <c r="P27" s="129">
        <v>0.4</v>
      </c>
      <c r="Q27" s="95"/>
      <c r="R27" s="148" t="s">
        <v>137</v>
      </c>
      <c r="S27" s="148"/>
      <c r="T27" s="149"/>
    </row>
    <row r="28" spans="1:20" ht="19.2" customHeight="1" x14ac:dyDescent="0.4">
      <c r="A28" s="93">
        <v>17</v>
      </c>
      <c r="B28" s="35" t="s">
        <v>30</v>
      </c>
      <c r="C28" s="153" t="s">
        <v>36</v>
      </c>
      <c r="D28" s="153"/>
      <c r="E28" s="153"/>
      <c r="F28" s="153"/>
      <c r="G28" s="38"/>
      <c r="H28" s="91">
        <v>800000</v>
      </c>
      <c r="I28" s="40">
        <f t="shared" si="1"/>
        <v>3.4042553191489361E-3</v>
      </c>
      <c r="J28" s="40">
        <f t="shared" ca="1" si="2"/>
        <v>2.2381659024106209E-3</v>
      </c>
      <c r="K28" s="40"/>
      <c r="L28" s="40"/>
      <c r="M28" s="40"/>
      <c r="N28" s="125"/>
      <c r="P28" s="127"/>
      <c r="R28" s="140" t="s">
        <v>136</v>
      </c>
      <c r="S28" s="140" t="s">
        <v>139</v>
      </c>
      <c r="T28" s="140" t="s">
        <v>138</v>
      </c>
    </row>
    <row r="29" spans="1:20" ht="19.2" customHeight="1" x14ac:dyDescent="0.4">
      <c r="A29" s="93">
        <v>18</v>
      </c>
      <c r="B29" s="35" t="s">
        <v>30</v>
      </c>
      <c r="C29" s="153" t="s">
        <v>37</v>
      </c>
      <c r="D29" s="153"/>
      <c r="E29" s="153"/>
      <c r="F29" s="153"/>
      <c r="G29" s="38"/>
      <c r="H29" s="91">
        <v>12000000</v>
      </c>
      <c r="I29" s="40">
        <f t="shared" si="1"/>
        <v>5.106382978723404E-2</v>
      </c>
      <c r="J29" s="40">
        <f t="shared" ca="1" si="2"/>
        <v>3.3572488536159309E-2</v>
      </c>
      <c r="K29" s="40"/>
      <c r="L29" s="40"/>
      <c r="M29" s="40"/>
      <c r="N29" s="125"/>
      <c r="P29" s="18"/>
      <c r="Q29" s="126">
        <v>1</v>
      </c>
      <c r="R29" s="130">
        <v>2680373</v>
      </c>
      <c r="S29" s="131">
        <f>+R29*$P$27</f>
        <v>1072149.2</v>
      </c>
      <c r="T29" s="83">
        <f ca="1">-$H$10+S29</f>
        <v>-1373885.9885306542</v>
      </c>
    </row>
    <row r="30" spans="1:20" ht="19.2" customHeight="1" x14ac:dyDescent="0.4">
      <c r="A30" s="93">
        <v>19</v>
      </c>
      <c r="B30" s="35" t="s">
        <v>30</v>
      </c>
      <c r="C30" s="11" t="s">
        <v>38</v>
      </c>
      <c r="E30" s="34"/>
      <c r="F30" s="92">
        <v>1.5</v>
      </c>
      <c r="G30" s="38"/>
      <c r="H30" s="89">
        <f ca="1">+F30%*H42</f>
        <v>5361532.8457445344</v>
      </c>
      <c r="I30" s="40">
        <f t="shared" ca="1" si="1"/>
        <v>2.2815033386146953E-2</v>
      </c>
      <c r="J30" s="40">
        <f t="shared" ca="1" si="2"/>
        <v>1.4999999999999999E-2</v>
      </c>
      <c r="K30" s="40"/>
      <c r="L30" s="40"/>
      <c r="M30" s="40"/>
      <c r="N30" s="125"/>
      <c r="P30" s="18"/>
      <c r="Q30" s="126">
        <v>2</v>
      </c>
      <c r="R30" s="130">
        <f>+$R$29*Q30</f>
        <v>5360746</v>
      </c>
      <c r="S30" s="131">
        <f>+R30*$P$27</f>
        <v>2144298.4</v>
      </c>
      <c r="T30" s="83">
        <f ca="1">-$H$10+S30</f>
        <v>-301736.78853065427</v>
      </c>
    </row>
    <row r="31" spans="1:20" ht="19.2" customHeight="1" thickBot="1" x14ac:dyDescent="0.45">
      <c r="A31" s="93">
        <v>20</v>
      </c>
      <c r="B31" s="35" t="s">
        <v>30</v>
      </c>
      <c r="C31" s="11" t="s">
        <v>148</v>
      </c>
      <c r="E31" s="34"/>
      <c r="F31" s="34"/>
      <c r="G31" s="34"/>
      <c r="H31" s="91">
        <v>3600000</v>
      </c>
      <c r="I31" s="40">
        <f t="shared" ref="I31" si="3">+H31/$H$22</f>
        <v>1.5319148936170212E-2</v>
      </c>
      <c r="J31" s="40">
        <f t="shared" ca="1" si="2"/>
        <v>1.0071746560847793E-2</v>
      </c>
      <c r="K31" s="40"/>
      <c r="L31" s="40"/>
      <c r="M31" s="40"/>
      <c r="N31" s="125"/>
      <c r="P31" s="18"/>
      <c r="Q31" s="126">
        <v>3</v>
      </c>
      <c r="R31" s="130">
        <f t="shared" ref="R31:R32" si="4">+$R$29*Q31</f>
        <v>8041119</v>
      </c>
      <c r="S31" s="131">
        <f>+R31*$P$27</f>
        <v>3216447.6</v>
      </c>
      <c r="T31" s="83">
        <f ca="1">-$H$10+S31</f>
        <v>770412.41146934591</v>
      </c>
    </row>
    <row r="32" spans="1:20" ht="19.2" customHeight="1" thickBot="1" x14ac:dyDescent="0.45">
      <c r="A32" s="93"/>
      <c r="B32" s="96">
        <f ca="1">+H32/$H$42</f>
        <v>0.19732658982512519</v>
      </c>
      <c r="D32" s="34"/>
      <c r="E32" s="34"/>
      <c r="F32" s="13"/>
      <c r="G32" s="13"/>
      <c r="H32" s="42">
        <f ca="1">SUM(H23:H31)</f>
        <v>70531532.845744535</v>
      </c>
      <c r="I32" s="21"/>
      <c r="J32" s="21"/>
      <c r="K32" s="21"/>
      <c r="L32" s="21"/>
      <c r="M32" s="21"/>
      <c r="N32" s="21"/>
      <c r="P32" s="18"/>
      <c r="Q32" s="126">
        <v>4</v>
      </c>
      <c r="R32" s="130">
        <f t="shared" si="4"/>
        <v>10721492</v>
      </c>
      <c r="S32" s="131">
        <f>+R32*$P$27</f>
        <v>4288596.8</v>
      </c>
      <c r="T32" s="83">
        <f ca="1">-$H$10+S32</f>
        <v>1842561.6114693456</v>
      </c>
    </row>
    <row r="33" spans="1:25" ht="21.6" customHeight="1" thickBot="1" x14ac:dyDescent="0.45">
      <c r="A33" s="93"/>
      <c r="B33" s="151" t="s">
        <v>75</v>
      </c>
      <c r="C33" s="152"/>
      <c r="D33" s="152"/>
      <c r="E33" s="158"/>
      <c r="F33" s="97">
        <f ca="1">+B38</f>
        <v>0.14275019384910323</v>
      </c>
      <c r="G33" s="65"/>
      <c r="H33" s="43"/>
      <c r="I33" s="21"/>
      <c r="J33" s="21"/>
      <c r="K33" s="21"/>
      <c r="L33" s="21"/>
      <c r="M33" s="21"/>
      <c r="N33" s="21"/>
      <c r="P33" s="128"/>
      <c r="Q33" s="32"/>
      <c r="R33" s="32"/>
      <c r="S33" s="32"/>
      <c r="T33" s="33"/>
    </row>
    <row r="34" spans="1:25" ht="19.2" customHeight="1" x14ac:dyDescent="0.4">
      <c r="A34" s="93">
        <v>21</v>
      </c>
      <c r="B34" s="35" t="s">
        <v>30</v>
      </c>
      <c r="C34" s="95" t="s">
        <v>39</v>
      </c>
      <c r="D34" s="95"/>
      <c r="F34" s="92">
        <v>1.1000000000000001</v>
      </c>
      <c r="G34" s="38"/>
      <c r="H34" s="89">
        <f ca="1">(F34%*T4)/D4</f>
        <v>3931790.7535459925</v>
      </c>
      <c r="I34" s="40">
        <f ca="1">+H34/$H$22</f>
        <v>1.6731024483174435E-2</v>
      </c>
      <c r="J34" s="40">
        <f ca="1">+H34/$H$42</f>
        <v>1.1000000000000001E-2</v>
      </c>
      <c r="K34" s="40"/>
      <c r="L34" s="40"/>
      <c r="M34" s="40"/>
      <c r="N34" s="125"/>
    </row>
    <row r="35" spans="1:25" ht="19.2" customHeight="1" x14ac:dyDescent="0.4">
      <c r="A35" s="93">
        <v>22</v>
      </c>
      <c r="B35" s="35" t="s">
        <v>30</v>
      </c>
      <c r="C35" s="11" t="s">
        <v>40</v>
      </c>
      <c r="F35" s="92">
        <v>0.85</v>
      </c>
      <c r="G35" s="38"/>
      <c r="H35" s="89">
        <f ca="1">(F35%*T4)/D4</f>
        <v>3038201.9459219035</v>
      </c>
      <c r="I35" s="40">
        <f ca="1">+H35/$H$22</f>
        <v>1.2928518918816611E-2</v>
      </c>
      <c r="J35" s="40">
        <f ca="1">+H35/$H$42</f>
        <v>8.5000000000000006E-3</v>
      </c>
      <c r="K35" s="40"/>
      <c r="L35" s="40"/>
      <c r="M35" s="40"/>
      <c r="N35" s="40"/>
      <c r="P35" s="1"/>
    </row>
    <row r="36" spans="1:25" ht="19.2" customHeight="1" x14ac:dyDescent="0.4">
      <c r="A36" s="93">
        <v>23</v>
      </c>
      <c r="B36" s="35" t="s">
        <v>30</v>
      </c>
      <c r="C36" s="11" t="s">
        <v>41</v>
      </c>
      <c r="E36" s="87" t="s">
        <v>97</v>
      </c>
      <c r="F36" s="91">
        <v>5000000</v>
      </c>
      <c r="G36" s="38"/>
      <c r="H36" s="89">
        <f>+F36/D4</f>
        <v>100000</v>
      </c>
      <c r="I36" s="40">
        <f>+H36/$H$22</f>
        <v>4.2553191489361702E-4</v>
      </c>
      <c r="J36" s="40">
        <f ca="1">+H36/$H$42</f>
        <v>2.7977073780132761E-4</v>
      </c>
      <c r="K36" s="40"/>
      <c r="L36" s="40"/>
      <c r="M36" s="40"/>
      <c r="N36" s="40"/>
    </row>
    <row r="37" spans="1:25" ht="19.2" customHeight="1" thickBot="1" x14ac:dyDescent="0.45">
      <c r="A37" s="93">
        <v>24</v>
      </c>
      <c r="B37" s="35" t="s">
        <v>30</v>
      </c>
      <c r="C37" s="11" t="s">
        <v>42</v>
      </c>
      <c r="F37" s="15"/>
      <c r="H37" s="89">
        <f ca="1">+IF(D5=1,J48,IF(D5=2,SUM(J48:J49),IF(D5=3,SUM(J48:J50),IF(D5=4,SUM(J48:J51),IF(D5=5,SUM(J48:J52),IF(D5=6,SUM(J48:J53),IF(D5=7,SUM(J48:J54),IF(D5=8,SUM(J48:J55),IF(D5=9,SUM(J48:J56),IF(D5=10,SUM(J48:J57),IF(D5=11,SUM(J48:J58),IF(D5=12,SUM(J48:J59),IF(D5=13,SUM(J48:J60),IF(D5=14,SUM(J48:J61),IF(D5=15,SUM(J48:J62),IF(D5=16,SUM(J48:J63),IF(D5=17,SUM(J48:J64),IF(D5=18,SUM(J48:J65)))))))))))))))))))</f>
        <v>43953997.504423201</v>
      </c>
      <c r="I37" s="40">
        <f ca="1">+H37/$H$22</f>
        <v>0.1870382872528647</v>
      </c>
      <c r="J37" s="40">
        <f ca="1">+H37/$H$42</f>
        <v>0.12297042311130191</v>
      </c>
      <c r="K37" s="40"/>
      <c r="L37" s="40"/>
      <c r="M37" s="40"/>
      <c r="N37" s="40"/>
    </row>
    <row r="38" spans="1:25" ht="19.2" customHeight="1" thickBot="1" x14ac:dyDescent="0.45">
      <c r="A38" s="15"/>
      <c r="B38" s="41">
        <f ca="1">+H38/$H$42</f>
        <v>0.14275019384910323</v>
      </c>
      <c r="F38" s="15"/>
      <c r="G38" s="15"/>
      <c r="H38" s="42">
        <f ca="1">SUM(H34:H37)</f>
        <v>51023990.203891098</v>
      </c>
    </row>
    <row r="39" spans="1:25" ht="19.2" customHeight="1" x14ac:dyDescent="0.35">
      <c r="A39" s="103"/>
      <c r="B39" s="42"/>
      <c r="C39" s="42"/>
      <c r="D39" s="42"/>
      <c r="E39" s="42"/>
      <c r="F39" s="42"/>
      <c r="G39" s="15"/>
      <c r="H39" s="42"/>
      <c r="R39" s="100" t="s">
        <v>105</v>
      </c>
      <c r="S39" s="100"/>
    </row>
    <row r="40" spans="1:25" ht="28.95" customHeight="1" thickBot="1" x14ac:dyDescent="0.55000000000000004">
      <c r="A40" s="15"/>
      <c r="F40" s="117" t="s">
        <v>147</v>
      </c>
      <c r="G40" s="118"/>
      <c r="H40" s="122">
        <f ca="1">+H38+H32+H22</f>
        <v>356555523.04963565</v>
      </c>
      <c r="I40" s="120" t="s">
        <v>135</v>
      </c>
      <c r="N40" s="98"/>
      <c r="R40" s="101" t="s">
        <v>43</v>
      </c>
      <c r="S40" s="102">
        <v>45086</v>
      </c>
    </row>
    <row r="41" spans="1:25" ht="21.6" customHeight="1" thickBot="1" x14ac:dyDescent="0.45">
      <c r="A41" s="93">
        <v>25</v>
      </c>
      <c r="B41" s="151" t="s">
        <v>118</v>
      </c>
      <c r="C41" s="152"/>
      <c r="D41" s="152"/>
      <c r="E41" s="152"/>
      <c r="F41" s="119">
        <f ca="1">+H41/H42</f>
        <v>2.4619824926516826E-3</v>
      </c>
      <c r="G41" s="120"/>
      <c r="H41" s="91">
        <v>880000</v>
      </c>
      <c r="I41" s="120" t="s">
        <v>102</v>
      </c>
      <c r="N41" s="99"/>
      <c r="O41" s="99">
        <f ca="1">+S41*H4</f>
        <v>2053759.8127659012</v>
      </c>
      <c r="R41" s="8">
        <f>H5/1000/30</f>
        <v>1.5999999999999999E-5</v>
      </c>
      <c r="S41" s="9">
        <f ca="1">+R41*H40</f>
        <v>5704.8883687941698</v>
      </c>
    </row>
    <row r="42" spans="1:25" ht="32.4" customHeight="1" thickBot="1" x14ac:dyDescent="0.55000000000000004">
      <c r="B42" s="41">
        <f ca="1">+H41/H42</f>
        <v>2.4619824926516826E-3</v>
      </c>
      <c r="F42" s="117" t="s">
        <v>127</v>
      </c>
      <c r="G42" s="121"/>
      <c r="H42" s="123">
        <f ca="1">+H40+H41</f>
        <v>357435523.04963565</v>
      </c>
      <c r="I42" s="121" t="s">
        <v>106</v>
      </c>
      <c r="N42" s="99"/>
      <c r="O42" s="10">
        <f ca="1">+S42*H4</f>
        <v>9413065808510380</v>
      </c>
      <c r="R42" s="100">
        <f>+H41/12</f>
        <v>73333.333333333328</v>
      </c>
      <c r="S42" s="9">
        <f ca="1">+R42*H40</f>
        <v>26147405023639.945</v>
      </c>
    </row>
    <row r="43" spans="1:25" ht="21" customHeight="1" x14ac:dyDescent="0.3">
      <c r="H43" s="90"/>
    </row>
    <row r="44" spans="1:25" ht="30" customHeight="1" thickBot="1" x14ac:dyDescent="0.35">
      <c r="B44" s="154" t="s">
        <v>72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5" ht="19.2" customHeight="1" thickBot="1" x14ac:dyDescent="0.35">
      <c r="B45" s="160" t="s">
        <v>44</v>
      </c>
      <c r="C45" s="161"/>
      <c r="D45" s="161"/>
      <c r="E45" s="161"/>
      <c r="F45" s="161"/>
      <c r="G45" s="161"/>
      <c r="H45" s="161"/>
      <c r="I45" s="161"/>
      <c r="J45" s="162"/>
      <c r="K45" s="44"/>
      <c r="L45" s="44"/>
      <c r="M45" s="44"/>
      <c r="O45" s="45"/>
      <c r="R45" s="150" t="s">
        <v>45</v>
      </c>
      <c r="S45" s="150"/>
      <c r="T45" s="156"/>
      <c r="U45" s="156"/>
    </row>
    <row r="46" spans="1:25" ht="19.2" customHeight="1" thickBot="1" x14ac:dyDescent="0.35">
      <c r="B46" s="45" t="s">
        <v>46</v>
      </c>
      <c r="C46" s="45" t="s">
        <v>47</v>
      </c>
      <c r="D46" s="45" t="s">
        <v>48</v>
      </c>
      <c r="E46" s="45" t="s">
        <v>49</v>
      </c>
      <c r="F46" s="45" t="s">
        <v>50</v>
      </c>
      <c r="G46" s="45" t="s">
        <v>51</v>
      </c>
      <c r="H46" s="45" t="s">
        <v>52</v>
      </c>
      <c r="I46" s="45" t="s">
        <v>53</v>
      </c>
      <c r="J46" s="45" t="s">
        <v>54</v>
      </c>
      <c r="K46" s="16"/>
      <c r="L46" s="16"/>
      <c r="M46" s="16"/>
      <c r="O46" s="45"/>
      <c r="R46" s="146" t="s">
        <v>140</v>
      </c>
      <c r="S46" s="147"/>
      <c r="T46" s="46" t="s">
        <v>55</v>
      </c>
      <c r="U46" s="146" t="s">
        <v>145</v>
      </c>
      <c r="V46" s="147"/>
      <c r="W46" s="46" t="s">
        <v>146</v>
      </c>
      <c r="X46" s="46" t="s">
        <v>141</v>
      </c>
    </row>
    <row r="47" spans="1:25" ht="17.399999999999999" customHeight="1" x14ac:dyDescent="0.4">
      <c r="B47" s="47">
        <v>0</v>
      </c>
      <c r="C47" s="48">
        <v>0</v>
      </c>
      <c r="D47" s="47">
        <v>0</v>
      </c>
      <c r="E47" s="47">
        <v>0</v>
      </c>
      <c r="F47" s="49">
        <f ca="1">+H42</f>
        <v>357435523.04963565</v>
      </c>
      <c r="G47" s="47"/>
      <c r="H47" s="47"/>
      <c r="I47" s="47"/>
      <c r="J47" s="47"/>
      <c r="O47" s="50"/>
      <c r="Q47" s="37">
        <v>1</v>
      </c>
      <c r="R47" s="25" t="s">
        <v>10</v>
      </c>
      <c r="S47" s="25"/>
      <c r="T47" s="133"/>
      <c r="U47" s="133"/>
      <c r="V47" s="133"/>
      <c r="W47" s="133"/>
      <c r="X47" s="133"/>
      <c r="Y47" s="133"/>
    </row>
    <row r="48" spans="1:25" ht="17.399999999999999" customHeight="1" x14ac:dyDescent="0.3">
      <c r="B48" s="47">
        <v>1</v>
      </c>
      <c r="C48" s="2">
        <f ca="1">+$H$8</f>
        <v>2259235.6458015689</v>
      </c>
      <c r="D48" s="3">
        <f t="shared" ref="D48:D111" ca="1" si="5">+F47*(($H$6/100)/$H$9)</f>
        <v>1936109.0831855265</v>
      </c>
      <c r="E48" s="3">
        <f t="shared" ref="E48:E111" ca="1" si="6">+C48-D48</f>
        <v>323126.56261604233</v>
      </c>
      <c r="F48" s="3">
        <f t="shared" ref="F48:F111" ca="1" si="7">IF(F47&lt;1,0,+F47-E48)</f>
        <v>357112396.4870196</v>
      </c>
      <c r="G48" s="52">
        <f>+S40+30</f>
        <v>45116</v>
      </c>
      <c r="H48" s="3">
        <f t="shared" ref="H48:H111" ca="1" si="8">+D48*$H$7/100</f>
        <v>9680.5454159276323</v>
      </c>
      <c r="I48" s="53">
        <f t="shared" ref="I48:I111" ca="1" si="9">+F47*$R$41*O48</f>
        <v>171569.05106382509</v>
      </c>
      <c r="J48" s="54">
        <f ca="1">D48+E48+H48+I48</f>
        <v>2440485.2422813214</v>
      </c>
      <c r="O48" s="19">
        <f>G48-S40</f>
        <v>30</v>
      </c>
      <c r="S48" s="11" t="s">
        <v>26</v>
      </c>
      <c r="T48" s="51">
        <f>+H22</f>
        <v>235000000</v>
      </c>
      <c r="U48" s="134"/>
      <c r="V48" s="135">
        <f>-SUM(T48:T54)*D4</f>
        <v>-14133500000</v>
      </c>
      <c r="W48" s="135">
        <f>+V48</f>
        <v>-14133500000</v>
      </c>
      <c r="X48" s="135">
        <f ca="1">+W48+W55</f>
        <v>-17871776152.481781</v>
      </c>
      <c r="Y48" s="133"/>
    </row>
    <row r="49" spans="2:25" ht="17.399999999999999" customHeight="1" x14ac:dyDescent="0.3">
      <c r="B49" s="47">
        <v>2</v>
      </c>
      <c r="C49" s="2">
        <f t="shared" ref="C49:C112" ca="1" si="10">IF(F48&lt;1,0,+$H$8)</f>
        <v>2259235.6458015689</v>
      </c>
      <c r="D49" s="3">
        <f t="shared" ca="1" si="5"/>
        <v>1934358.8143046896</v>
      </c>
      <c r="E49" s="3">
        <f t="shared" ca="1" si="6"/>
        <v>324876.83149687923</v>
      </c>
      <c r="F49" s="3">
        <f t="shared" ca="1" si="7"/>
        <v>356787519.6555227</v>
      </c>
      <c r="G49" s="52">
        <v>45147</v>
      </c>
      <c r="H49" s="3">
        <f t="shared" ca="1" si="8"/>
        <v>9671.794071523449</v>
      </c>
      <c r="I49" s="53">
        <f t="shared" ca="1" si="9"/>
        <v>177127.74865756169</v>
      </c>
      <c r="J49" s="54">
        <f t="shared" ref="J49:J112" ca="1" si="11">+C49+H49+I49</f>
        <v>2446035.1885306542</v>
      </c>
      <c r="O49" s="19">
        <f t="shared" ref="O49:O112" si="12">+G49-G48</f>
        <v>31</v>
      </c>
      <c r="S49" s="11" t="s">
        <v>56</v>
      </c>
      <c r="T49" s="51">
        <f>+H23</f>
        <v>1500000</v>
      </c>
      <c r="U49" s="134"/>
      <c r="V49" s="136"/>
      <c r="W49" s="136"/>
      <c r="X49" s="133"/>
      <c r="Y49" s="133"/>
    </row>
    <row r="50" spans="2:25" ht="17.399999999999999" customHeight="1" x14ac:dyDescent="0.3">
      <c r="B50" s="47">
        <v>3</v>
      </c>
      <c r="C50" s="2">
        <f t="shared" ca="1" si="10"/>
        <v>2259235.6458015689</v>
      </c>
      <c r="D50" s="3">
        <f t="shared" ca="1" si="5"/>
        <v>1932599.0648007481</v>
      </c>
      <c r="E50" s="3">
        <f t="shared" ca="1" si="6"/>
        <v>326636.58100082073</v>
      </c>
      <c r="F50" s="3">
        <f t="shared" ca="1" si="7"/>
        <v>356460883.0745219</v>
      </c>
      <c r="G50" s="52">
        <v>45178</v>
      </c>
      <c r="H50" s="3">
        <f t="shared" ca="1" si="8"/>
        <v>9662.9953240037412</v>
      </c>
      <c r="I50" s="53">
        <f t="shared" ca="1" si="9"/>
        <v>176966.60974913926</v>
      </c>
      <c r="J50" s="54">
        <f t="shared" ca="1" si="11"/>
        <v>2445865.2508747117</v>
      </c>
      <c r="O50" s="19">
        <f t="shared" si="12"/>
        <v>31</v>
      </c>
      <c r="S50" s="11" t="s">
        <v>57</v>
      </c>
      <c r="T50" s="51">
        <f>+H25</f>
        <v>6500000</v>
      </c>
      <c r="U50" s="134"/>
      <c r="V50" s="136"/>
      <c r="W50" s="136"/>
      <c r="X50" s="56" t="s">
        <v>20</v>
      </c>
      <c r="Y50" s="133"/>
    </row>
    <row r="51" spans="2:25" ht="17.399999999999999" customHeight="1" x14ac:dyDescent="0.3">
      <c r="B51" s="47">
        <v>4</v>
      </c>
      <c r="C51" s="2">
        <f t="shared" ca="1" si="10"/>
        <v>2259235.6458015689</v>
      </c>
      <c r="D51" s="3">
        <f t="shared" ca="1" si="5"/>
        <v>1930829.7833203271</v>
      </c>
      <c r="E51" s="3">
        <f t="shared" ca="1" si="6"/>
        <v>328405.86248124181</v>
      </c>
      <c r="F51" s="3">
        <f t="shared" ca="1" si="7"/>
        <v>356132477.21204066</v>
      </c>
      <c r="G51" s="52">
        <v>45208</v>
      </c>
      <c r="H51" s="3">
        <f t="shared" ca="1" si="8"/>
        <v>9654.1489166016345</v>
      </c>
      <c r="I51" s="53">
        <f t="shared" ca="1" si="9"/>
        <v>171101.22387577049</v>
      </c>
      <c r="J51" s="54">
        <f t="shared" ca="1" si="11"/>
        <v>2439991.0185939409</v>
      </c>
      <c r="O51" s="19">
        <f t="shared" si="12"/>
        <v>30</v>
      </c>
      <c r="S51" s="11" t="s">
        <v>58</v>
      </c>
      <c r="T51" s="51">
        <f>+H26</f>
        <v>20000</v>
      </c>
      <c r="U51" s="134"/>
      <c r="V51" s="136"/>
      <c r="W51" s="136"/>
      <c r="X51" s="11"/>
      <c r="Y51" s="133"/>
    </row>
    <row r="52" spans="2:25" ht="17.399999999999999" customHeight="1" x14ac:dyDescent="0.45">
      <c r="B52" s="47">
        <v>5</v>
      </c>
      <c r="C52" s="2">
        <f t="shared" ca="1" si="10"/>
        <v>2259235.6458015689</v>
      </c>
      <c r="D52" s="3">
        <f t="shared" ca="1" si="5"/>
        <v>1929050.918231887</v>
      </c>
      <c r="E52" s="3">
        <f t="shared" ca="1" si="6"/>
        <v>330184.72756968183</v>
      </c>
      <c r="F52" s="3">
        <f t="shared" ca="1" si="7"/>
        <v>355802292.48447096</v>
      </c>
      <c r="G52" s="52">
        <v>45239</v>
      </c>
      <c r="H52" s="3">
        <f t="shared" ca="1" si="8"/>
        <v>9645.2545911594352</v>
      </c>
      <c r="I52" s="53">
        <f t="shared" ca="1" si="9"/>
        <v>176641.70869717217</v>
      </c>
      <c r="J52" s="54">
        <f t="shared" ca="1" si="11"/>
        <v>2445522.6090899007</v>
      </c>
      <c r="O52" s="19">
        <f t="shared" si="12"/>
        <v>31</v>
      </c>
      <c r="S52" s="11" t="s">
        <v>59</v>
      </c>
      <c r="T52" s="51">
        <f>+H27</f>
        <v>35250000</v>
      </c>
      <c r="U52" s="134"/>
      <c r="V52" s="136"/>
      <c r="W52" s="136"/>
      <c r="X52" s="57">
        <f ca="1">+W48+W55+T4</f>
        <v>0</v>
      </c>
      <c r="Y52" s="133"/>
    </row>
    <row r="53" spans="2:25" ht="17.399999999999999" customHeight="1" x14ac:dyDescent="0.4">
      <c r="B53" s="48">
        <v>6</v>
      </c>
      <c r="C53" s="2">
        <f t="shared" ca="1" si="10"/>
        <v>2259235.6458015689</v>
      </c>
      <c r="D53" s="3">
        <f t="shared" ca="1" si="5"/>
        <v>1927262.4176242177</v>
      </c>
      <c r="E53" s="3">
        <f t="shared" ca="1" si="6"/>
        <v>331973.22817735118</v>
      </c>
      <c r="F53" s="3">
        <f t="shared" ca="1" si="7"/>
        <v>355470319.25629359</v>
      </c>
      <c r="G53" s="52">
        <v>45269</v>
      </c>
      <c r="H53" s="3">
        <f t="shared" ca="1" si="8"/>
        <v>9636.3120881210889</v>
      </c>
      <c r="I53" s="53">
        <f t="shared" ca="1" si="9"/>
        <v>170785.10039254607</v>
      </c>
      <c r="J53" s="54">
        <f t="shared" ca="1" si="11"/>
        <v>2439657.0582822361</v>
      </c>
      <c r="O53" s="19">
        <f t="shared" si="12"/>
        <v>30</v>
      </c>
      <c r="Q53" s="37"/>
      <c r="S53" s="11" t="s">
        <v>36</v>
      </c>
      <c r="T53" s="23">
        <f>+H28</f>
        <v>800000</v>
      </c>
      <c r="X53" s="133"/>
      <c r="Y53" s="133"/>
    </row>
    <row r="54" spans="2:25" ht="17.399999999999999" customHeight="1" x14ac:dyDescent="0.4">
      <c r="B54" s="48">
        <v>7</v>
      </c>
      <c r="C54" s="2">
        <f t="shared" ca="1" si="10"/>
        <v>2259235.6458015689</v>
      </c>
      <c r="D54" s="3">
        <f t="shared" ca="1" si="5"/>
        <v>1925464.2293049237</v>
      </c>
      <c r="E54" s="3">
        <f t="shared" ca="1" si="6"/>
        <v>333771.41649664519</v>
      </c>
      <c r="F54" s="3">
        <f t="shared" ca="1" si="7"/>
        <v>355136547.83979696</v>
      </c>
      <c r="G54" s="52">
        <v>45300</v>
      </c>
      <c r="H54" s="3">
        <f t="shared" ca="1" si="8"/>
        <v>9627.3211465246186</v>
      </c>
      <c r="I54" s="53">
        <f t="shared" ca="1" si="9"/>
        <v>176313.27835112161</v>
      </c>
      <c r="J54" s="54">
        <f t="shared" ca="1" si="11"/>
        <v>2445176.245299215</v>
      </c>
      <c r="O54" s="19">
        <f t="shared" si="12"/>
        <v>31</v>
      </c>
      <c r="Q54" s="37"/>
      <c r="S54" s="11" t="s">
        <v>150</v>
      </c>
      <c r="T54" s="23">
        <f>+H31</f>
        <v>3600000</v>
      </c>
      <c r="Y54" s="133"/>
    </row>
    <row r="55" spans="2:25" ht="17.399999999999999" customHeight="1" x14ac:dyDescent="0.4">
      <c r="B55" s="48">
        <v>8</v>
      </c>
      <c r="C55" s="2">
        <f t="shared" ca="1" si="10"/>
        <v>2259235.6458015689</v>
      </c>
      <c r="D55" s="3">
        <f t="shared" ca="1" si="5"/>
        <v>1923656.3007989002</v>
      </c>
      <c r="E55" s="3">
        <f t="shared" ca="1" si="6"/>
        <v>335579.34500266868</v>
      </c>
      <c r="F55" s="3">
        <f t="shared" ca="1" si="7"/>
        <v>354800968.49479431</v>
      </c>
      <c r="G55" s="52">
        <v>45331</v>
      </c>
      <c r="H55" s="3">
        <f t="shared" ca="1" si="8"/>
        <v>9618.2815039945017</v>
      </c>
      <c r="I55" s="53">
        <f t="shared" ca="1" si="9"/>
        <v>176147.72772853929</v>
      </c>
      <c r="J55" s="54">
        <f t="shared" ca="1" si="11"/>
        <v>2445001.6550341025</v>
      </c>
      <c r="O55" s="19">
        <f t="shared" si="12"/>
        <v>31</v>
      </c>
      <c r="Q55" s="37">
        <v>2</v>
      </c>
      <c r="R55" s="25" t="s">
        <v>60</v>
      </c>
      <c r="S55" s="25"/>
      <c r="T55" s="106"/>
      <c r="U55" s="133"/>
      <c r="V55" s="135">
        <f>-T56*D4</f>
        <v>-275000000</v>
      </c>
      <c r="W55" s="135">
        <f ca="1">+SUM(V55:V67)</f>
        <v>-3738276152.4817815</v>
      </c>
      <c r="Y55" s="133"/>
    </row>
    <row r="56" spans="2:25" ht="17.399999999999999" customHeight="1" x14ac:dyDescent="0.4">
      <c r="B56" s="48">
        <v>9</v>
      </c>
      <c r="C56" s="2">
        <f t="shared" ca="1" si="10"/>
        <v>2259235.6458015689</v>
      </c>
      <c r="D56" s="3">
        <f t="shared" ca="1" si="5"/>
        <v>1921838.5793468026</v>
      </c>
      <c r="E56" s="3">
        <f t="shared" ca="1" si="6"/>
        <v>337397.06645476632</v>
      </c>
      <c r="F56" s="3">
        <f t="shared" ca="1" si="7"/>
        <v>354463571.42833954</v>
      </c>
      <c r="G56" s="52">
        <v>45360</v>
      </c>
      <c r="H56" s="3">
        <f t="shared" ca="1" si="8"/>
        <v>9609.1928967340136</v>
      </c>
      <c r="I56" s="53">
        <f t="shared" ca="1" si="9"/>
        <v>164627.64938158455</v>
      </c>
      <c r="J56" s="54">
        <f t="shared" ca="1" si="11"/>
        <v>2433472.4880798873</v>
      </c>
      <c r="O56" s="19">
        <f t="shared" si="12"/>
        <v>29</v>
      </c>
      <c r="Q56" s="37"/>
      <c r="S56" s="11" t="s">
        <v>32</v>
      </c>
      <c r="T56" s="137">
        <f>+H24</f>
        <v>5500000</v>
      </c>
      <c r="U56" s="134"/>
      <c r="V56" s="136"/>
      <c r="W56" s="136"/>
      <c r="Y56" s="133"/>
    </row>
    <row r="57" spans="2:25" ht="17.399999999999999" customHeight="1" x14ac:dyDescent="0.4">
      <c r="B57" s="48">
        <v>10</v>
      </c>
      <c r="C57" s="2">
        <f t="shared" ca="1" si="10"/>
        <v>2259235.6458015689</v>
      </c>
      <c r="D57" s="3">
        <f t="shared" ca="1" si="5"/>
        <v>1920011.011903506</v>
      </c>
      <c r="E57" s="3">
        <f t="shared" ca="1" si="6"/>
        <v>339224.63389806286</v>
      </c>
      <c r="F57" s="3">
        <f t="shared" ca="1" si="7"/>
        <v>354124346.79444146</v>
      </c>
      <c r="G57" s="52">
        <v>45391</v>
      </c>
      <c r="H57" s="3">
        <f t="shared" ca="1" si="8"/>
        <v>9600.05505951753</v>
      </c>
      <c r="I57" s="53">
        <f t="shared" ca="1" si="9"/>
        <v>175813.93142845642</v>
      </c>
      <c r="J57" s="54">
        <f t="shared" ca="1" si="11"/>
        <v>2444649.6322895428</v>
      </c>
      <c r="O57" s="19">
        <f t="shared" si="12"/>
        <v>31</v>
      </c>
      <c r="Q57" s="37">
        <v>3</v>
      </c>
      <c r="R57" s="25" t="s">
        <v>61</v>
      </c>
      <c r="S57" s="25"/>
      <c r="T57" s="106"/>
      <c r="U57" s="133"/>
      <c r="V57" s="135">
        <f>-SUM(T58:T59)*D4</f>
        <v>-245000000</v>
      </c>
      <c r="W57" s="136"/>
      <c r="Y57" s="133"/>
    </row>
    <row r="58" spans="2:25" ht="17.399999999999999" customHeight="1" x14ac:dyDescent="0.4">
      <c r="B58" s="48">
        <v>11</v>
      </c>
      <c r="C58" s="2">
        <f t="shared" ca="1" si="10"/>
        <v>2259235.6458015689</v>
      </c>
      <c r="D58" s="3">
        <f t="shared" ca="1" si="5"/>
        <v>1918173.5451365579</v>
      </c>
      <c r="E58" s="3">
        <f t="shared" ca="1" si="6"/>
        <v>341062.10066501098</v>
      </c>
      <c r="F58" s="3">
        <f t="shared" ca="1" si="7"/>
        <v>353783284.69377643</v>
      </c>
      <c r="G58" s="52">
        <v>45421</v>
      </c>
      <c r="H58" s="3">
        <f t="shared" ca="1" si="8"/>
        <v>9590.8677256827887</v>
      </c>
      <c r="I58" s="53">
        <f t="shared" ca="1" si="9"/>
        <v>169979.6864613319</v>
      </c>
      <c r="J58" s="54">
        <f t="shared" ca="1" si="11"/>
        <v>2438806.1999885836</v>
      </c>
      <c r="O58" s="19">
        <f t="shared" si="12"/>
        <v>30</v>
      </c>
      <c r="Q58" s="37"/>
      <c r="S58" s="11" t="s">
        <v>62</v>
      </c>
      <c r="T58" s="107">
        <f>+H36</f>
        <v>100000</v>
      </c>
      <c r="U58" s="134"/>
      <c r="V58" s="136"/>
      <c r="W58" s="136"/>
      <c r="Y58" s="133"/>
    </row>
    <row r="59" spans="2:25" ht="17.399999999999999" customHeight="1" x14ac:dyDescent="0.4">
      <c r="B59" s="48">
        <v>12</v>
      </c>
      <c r="C59" s="2">
        <f t="shared" ca="1" si="10"/>
        <v>2259235.6458015689</v>
      </c>
      <c r="D59" s="3">
        <f t="shared" ca="1" si="5"/>
        <v>1916326.1254246223</v>
      </c>
      <c r="E59" s="3">
        <f t="shared" ca="1" si="6"/>
        <v>342909.52037694654</v>
      </c>
      <c r="F59" s="3">
        <f t="shared" ca="1" si="7"/>
        <v>353440375.17339951</v>
      </c>
      <c r="G59" s="52">
        <v>45452</v>
      </c>
      <c r="H59" s="3">
        <f t="shared" ca="1" si="8"/>
        <v>9581.6306271231115</v>
      </c>
      <c r="I59" s="53">
        <f t="shared" ca="1" si="9"/>
        <v>175476.5092081131</v>
      </c>
      <c r="J59" s="54">
        <f t="shared" ca="1" si="11"/>
        <v>2444293.785636805</v>
      </c>
      <c r="O59" s="19">
        <f t="shared" si="12"/>
        <v>31</v>
      </c>
      <c r="Q59" s="37"/>
      <c r="S59" s="11" t="s">
        <v>63</v>
      </c>
      <c r="T59" s="23">
        <f>+H29*0.4</f>
        <v>4800000</v>
      </c>
      <c r="U59" s="134"/>
      <c r="V59" s="136"/>
      <c r="W59" s="136"/>
      <c r="Y59" s="133"/>
    </row>
    <row r="60" spans="2:25" ht="17.399999999999999" customHeight="1" x14ac:dyDescent="0.4">
      <c r="B60" s="48">
        <v>13</v>
      </c>
      <c r="C60" s="2">
        <f t="shared" ca="1" si="10"/>
        <v>2259235.6458015689</v>
      </c>
      <c r="D60" s="3">
        <f t="shared" ca="1" si="5"/>
        <v>1914468.6988559142</v>
      </c>
      <c r="E60" s="3">
        <f t="shared" ca="1" si="6"/>
        <v>344766.94694565469</v>
      </c>
      <c r="F60" s="3">
        <f t="shared" ca="1" si="7"/>
        <v>353095608.22645384</v>
      </c>
      <c r="G60" s="52">
        <v>45482</v>
      </c>
      <c r="H60" s="3">
        <f t="shared" ca="1" si="8"/>
        <v>9572.3434942795702</v>
      </c>
      <c r="I60" s="53">
        <f t="shared" ca="1" si="9"/>
        <v>169651.38008323175</v>
      </c>
      <c r="J60" s="54">
        <f t="shared" ca="1" si="11"/>
        <v>2438459.3693790804</v>
      </c>
      <c r="O60" s="19">
        <f t="shared" si="12"/>
        <v>30</v>
      </c>
      <c r="Q60" s="37">
        <v>4</v>
      </c>
      <c r="R60" s="25" t="s">
        <v>64</v>
      </c>
      <c r="S60" s="25"/>
      <c r="T60" s="23"/>
      <c r="U60" s="134"/>
      <c r="V60" s="136"/>
      <c r="W60" s="136"/>
      <c r="Y60" s="133"/>
    </row>
    <row r="61" spans="2:25" ht="17.399999999999999" customHeight="1" x14ac:dyDescent="0.3">
      <c r="B61" s="48">
        <v>14</v>
      </c>
      <c r="C61" s="2">
        <f t="shared" ca="1" si="10"/>
        <v>2259235.6458015689</v>
      </c>
      <c r="D61" s="3">
        <f t="shared" ca="1" si="5"/>
        <v>1912601.2112266251</v>
      </c>
      <c r="E61" s="3">
        <f t="shared" ca="1" si="6"/>
        <v>346634.43457494373</v>
      </c>
      <c r="F61" s="3">
        <f t="shared" ca="1" si="7"/>
        <v>352748973.79187888</v>
      </c>
      <c r="G61" s="52">
        <v>45513</v>
      </c>
      <c r="H61" s="3">
        <f t="shared" ca="1" si="8"/>
        <v>9563.0060561331265</v>
      </c>
      <c r="I61" s="53">
        <f t="shared" ca="1" si="9"/>
        <v>175135.4216803211</v>
      </c>
      <c r="J61" s="54">
        <f t="shared" ca="1" si="11"/>
        <v>2443934.073538023</v>
      </c>
      <c r="O61" s="19">
        <f t="shared" si="12"/>
        <v>31</v>
      </c>
      <c r="S61" s="11" t="s">
        <v>65</v>
      </c>
      <c r="T61" s="23">
        <f ca="1">+H30</f>
        <v>5361532.8457445344</v>
      </c>
      <c r="U61" s="133"/>
      <c r="V61" s="135">
        <f ca="1">-SUM(T61:T63)*D4</f>
        <v>-2509776517.5083866</v>
      </c>
      <c r="W61" s="136"/>
      <c r="Y61" s="133"/>
    </row>
    <row r="62" spans="2:25" ht="17.399999999999999" customHeight="1" x14ac:dyDescent="0.4">
      <c r="B62" s="48">
        <v>15</v>
      </c>
      <c r="C62" s="2">
        <f t="shared" ca="1" si="10"/>
        <v>2259235.6458015689</v>
      </c>
      <c r="D62" s="3">
        <f t="shared" ca="1" si="5"/>
        <v>1910723.608039344</v>
      </c>
      <c r="E62" s="3">
        <f t="shared" ca="1" si="6"/>
        <v>348512.03776222491</v>
      </c>
      <c r="F62" s="3">
        <f t="shared" ca="1" si="7"/>
        <v>352400461.75411665</v>
      </c>
      <c r="G62" s="52">
        <v>45544</v>
      </c>
      <c r="H62" s="3">
        <f t="shared" ca="1" si="8"/>
        <v>9553.6180401967194</v>
      </c>
      <c r="I62" s="53">
        <f t="shared" ca="1" si="9"/>
        <v>174963.49100077193</v>
      </c>
      <c r="J62" s="54">
        <f t="shared" ca="1" si="11"/>
        <v>2443752.7548425375</v>
      </c>
      <c r="O62" s="19">
        <f t="shared" si="12"/>
        <v>31</v>
      </c>
      <c r="Q62" s="37"/>
      <c r="S62" s="11" t="s">
        <v>66</v>
      </c>
      <c r="T62" s="23">
        <f ca="1">+H37</f>
        <v>43953997.504423201</v>
      </c>
      <c r="U62" s="134"/>
      <c r="V62" s="136"/>
      <c r="W62" s="136"/>
      <c r="Y62" s="133"/>
    </row>
    <row r="63" spans="2:25" ht="17.399999999999999" customHeight="1" x14ac:dyDescent="0.4">
      <c r="B63" s="48">
        <v>16</v>
      </c>
      <c r="C63" s="2">
        <f t="shared" ca="1" si="10"/>
        <v>2259235.6458015689</v>
      </c>
      <c r="D63" s="3">
        <f t="shared" ca="1" si="5"/>
        <v>1908835.8345014653</v>
      </c>
      <c r="E63" s="3">
        <f t="shared" ca="1" si="6"/>
        <v>350399.81130010355</v>
      </c>
      <c r="F63" s="3">
        <f t="shared" ca="1" si="7"/>
        <v>352050061.94281656</v>
      </c>
      <c r="G63" s="52">
        <v>45574</v>
      </c>
      <c r="H63" s="3">
        <f t="shared" ca="1" si="8"/>
        <v>9544.1791725073272</v>
      </c>
      <c r="I63" s="53">
        <f t="shared" ca="1" si="9"/>
        <v>169152.22164197598</v>
      </c>
      <c r="J63" s="54">
        <f t="shared" ca="1" si="11"/>
        <v>2437932.0466160523</v>
      </c>
      <c r="O63" s="19">
        <f t="shared" si="12"/>
        <v>30</v>
      </c>
      <c r="Q63" s="37"/>
      <c r="S63" s="11" t="s">
        <v>100</v>
      </c>
      <c r="T63" s="23">
        <f>+H41</f>
        <v>880000</v>
      </c>
      <c r="U63" s="133"/>
      <c r="V63" s="136"/>
      <c r="W63" s="136"/>
      <c r="Y63" s="133"/>
    </row>
    <row r="64" spans="2:25" ht="17.399999999999999" customHeight="1" x14ac:dyDescent="0.4">
      <c r="B64" s="48">
        <v>17</v>
      </c>
      <c r="C64" s="2">
        <f t="shared" ca="1" si="10"/>
        <v>2259235.6458015689</v>
      </c>
      <c r="D64" s="3">
        <f t="shared" ca="1" si="5"/>
        <v>1906937.8355235897</v>
      </c>
      <c r="E64" s="3">
        <f t="shared" ca="1" si="6"/>
        <v>352297.81027797912</v>
      </c>
      <c r="F64" s="3">
        <f t="shared" ca="1" si="7"/>
        <v>351697764.13253856</v>
      </c>
      <c r="G64" s="52">
        <v>45605</v>
      </c>
      <c r="H64" s="3">
        <f t="shared" ca="1" si="8"/>
        <v>9534.6891776179491</v>
      </c>
      <c r="I64" s="53">
        <f t="shared" ca="1" si="9"/>
        <v>174616.83072363699</v>
      </c>
      <c r="J64" s="54">
        <f t="shared" ca="1" si="11"/>
        <v>2443387.1657028235</v>
      </c>
      <c r="O64" s="19">
        <f t="shared" si="12"/>
        <v>31</v>
      </c>
      <c r="Q64" s="37">
        <v>5</v>
      </c>
      <c r="R64" s="25" t="s">
        <v>67</v>
      </c>
      <c r="S64" s="25"/>
      <c r="T64" s="23"/>
      <c r="U64" s="133"/>
      <c r="V64" s="135">
        <f ca="1">-T65*D4</f>
        <v>-151910097.29609516</v>
      </c>
      <c r="W64" s="136"/>
      <c r="Y64" s="133"/>
    </row>
    <row r="65" spans="2:25" ht="17.399999999999999" customHeight="1" x14ac:dyDescent="0.3">
      <c r="B65" s="48">
        <v>18</v>
      </c>
      <c r="C65" s="2">
        <f t="shared" ca="1" si="10"/>
        <v>2259235.6458015689</v>
      </c>
      <c r="D65" s="3">
        <f t="shared" ca="1" si="5"/>
        <v>1905029.5557179172</v>
      </c>
      <c r="E65" s="3">
        <f t="shared" ca="1" si="6"/>
        <v>354206.09008365171</v>
      </c>
      <c r="F65" s="3">
        <f t="shared" ca="1" si="7"/>
        <v>351343558.0424549</v>
      </c>
      <c r="G65" s="52">
        <v>45635</v>
      </c>
      <c r="H65" s="3">
        <f t="shared" ca="1" si="8"/>
        <v>9525.1477785895859</v>
      </c>
      <c r="I65" s="53">
        <f t="shared" ca="1" si="9"/>
        <v>168814.92678361852</v>
      </c>
      <c r="J65" s="54">
        <f t="shared" ca="1" si="11"/>
        <v>2437575.7203637771</v>
      </c>
      <c r="O65" s="19">
        <f t="shared" si="12"/>
        <v>30</v>
      </c>
      <c r="S65" s="11" t="s">
        <v>68</v>
      </c>
      <c r="T65" s="23">
        <f ca="1">+H35</f>
        <v>3038201.9459219035</v>
      </c>
      <c r="U65" s="134"/>
      <c r="V65" s="136"/>
      <c r="W65" s="136"/>
      <c r="Y65" s="133"/>
    </row>
    <row r="66" spans="2:25" ht="17.399999999999999" customHeight="1" x14ac:dyDescent="0.4">
      <c r="B66" s="48">
        <v>19</v>
      </c>
      <c r="C66" s="2">
        <f t="shared" ca="1" si="10"/>
        <v>2259235.6458015689</v>
      </c>
      <c r="D66" s="3">
        <f t="shared" ca="1" si="5"/>
        <v>1903110.9393966307</v>
      </c>
      <c r="E66" s="3">
        <f t="shared" ca="1" si="6"/>
        <v>356124.70640493813</v>
      </c>
      <c r="F66" s="3">
        <f t="shared" ca="1" si="7"/>
        <v>350987433.33604997</v>
      </c>
      <c r="G66" s="52">
        <v>45666</v>
      </c>
      <c r="H66" s="3">
        <f t="shared" ca="1" si="8"/>
        <v>9515.5546969831539</v>
      </c>
      <c r="I66" s="53">
        <f t="shared" ca="1" si="9"/>
        <v>174266.40478905762</v>
      </c>
      <c r="J66" s="55">
        <f t="shared" ca="1" si="11"/>
        <v>2443017.6052876096</v>
      </c>
      <c r="O66" s="19">
        <f t="shared" si="12"/>
        <v>31</v>
      </c>
      <c r="Q66" s="37">
        <v>6</v>
      </c>
      <c r="R66" s="25" t="s">
        <v>69</v>
      </c>
      <c r="S66" s="25"/>
      <c r="T66" s="23"/>
      <c r="U66" s="134"/>
      <c r="V66" s="136"/>
      <c r="W66" s="136"/>
      <c r="Y66" s="133"/>
    </row>
    <row r="67" spans="2:25" ht="17.399999999999999" customHeight="1" x14ac:dyDescent="0.3">
      <c r="B67" s="48">
        <v>20</v>
      </c>
      <c r="C67" s="2">
        <f t="shared" ca="1" si="10"/>
        <v>2259235.6458015689</v>
      </c>
      <c r="D67" s="3">
        <f t="shared" ca="1" si="5"/>
        <v>1901181.9305702709</v>
      </c>
      <c r="E67" s="3">
        <f t="shared" ca="1" si="6"/>
        <v>358053.715231298</v>
      </c>
      <c r="F67" s="3">
        <f t="shared" ca="1" si="7"/>
        <v>350629379.62081867</v>
      </c>
      <c r="G67" s="52">
        <v>45697</v>
      </c>
      <c r="H67" s="3">
        <f t="shared" ca="1" si="8"/>
        <v>9505.9096528513546</v>
      </c>
      <c r="I67" s="53">
        <f t="shared" ca="1" si="9"/>
        <v>174089.76693468078</v>
      </c>
      <c r="J67" s="55">
        <f t="shared" ca="1" si="11"/>
        <v>2442831.3223891011</v>
      </c>
      <c r="O67" s="19">
        <f t="shared" si="12"/>
        <v>31</v>
      </c>
      <c r="S67" s="11" t="s">
        <v>70</v>
      </c>
      <c r="T67" s="23">
        <f ca="1">+H34</f>
        <v>3931790.7535459925</v>
      </c>
      <c r="U67" s="133"/>
      <c r="V67" s="135">
        <f ca="1">-SUM(T67:T68)*D4</f>
        <v>-556589537.67729962</v>
      </c>
      <c r="W67" s="136"/>
      <c r="Y67" s="133"/>
    </row>
    <row r="68" spans="2:25" ht="17.399999999999999" customHeight="1" x14ac:dyDescent="0.3">
      <c r="B68" s="48">
        <v>21</v>
      </c>
      <c r="C68" s="2">
        <f t="shared" ca="1" si="10"/>
        <v>2259235.6458015689</v>
      </c>
      <c r="D68" s="3">
        <f t="shared" ca="1" si="5"/>
        <v>1899242.4729461013</v>
      </c>
      <c r="E68" s="3">
        <f t="shared" ca="1" si="6"/>
        <v>359993.17285546754</v>
      </c>
      <c r="F68" s="3">
        <f t="shared" ca="1" si="7"/>
        <v>350269386.44796318</v>
      </c>
      <c r="G68" s="52">
        <v>45725</v>
      </c>
      <c r="H68" s="3">
        <f t="shared" ca="1" si="8"/>
        <v>9496.212364730507</v>
      </c>
      <c r="I68" s="53">
        <f t="shared" ca="1" si="9"/>
        <v>157081.96207012676</v>
      </c>
      <c r="J68" s="55">
        <f t="shared" ca="1" si="11"/>
        <v>2425813.8202364258</v>
      </c>
      <c r="K68" s="20"/>
      <c r="L68" s="20"/>
      <c r="M68" s="20"/>
      <c r="O68" s="19">
        <f t="shared" si="12"/>
        <v>28</v>
      </c>
      <c r="S68" s="11" t="s">
        <v>71</v>
      </c>
      <c r="T68" s="23">
        <f>+H29-T59</f>
        <v>7200000</v>
      </c>
      <c r="U68" s="138"/>
      <c r="V68" s="133"/>
      <c r="W68" s="136"/>
      <c r="Y68" s="133"/>
    </row>
    <row r="69" spans="2:25" ht="17.399999999999999" customHeight="1" x14ac:dyDescent="0.3">
      <c r="B69" s="48">
        <v>22</v>
      </c>
      <c r="C69" s="2">
        <f t="shared" ca="1" si="10"/>
        <v>2259235.6458015689</v>
      </c>
      <c r="D69" s="3">
        <f t="shared" ca="1" si="5"/>
        <v>1897292.5099264672</v>
      </c>
      <c r="E69" s="3">
        <f t="shared" ca="1" si="6"/>
        <v>361943.13587510167</v>
      </c>
      <c r="F69" s="3">
        <f t="shared" ca="1" si="7"/>
        <v>349907443.31208807</v>
      </c>
      <c r="G69" s="52">
        <v>45756</v>
      </c>
      <c r="H69" s="3">
        <f t="shared" ca="1" si="8"/>
        <v>9486.4625496323351</v>
      </c>
      <c r="I69" s="53">
        <f t="shared" ca="1" si="9"/>
        <v>173733.61567818973</v>
      </c>
      <c r="J69" s="55">
        <f t="shared" ca="1" si="11"/>
        <v>2442455.7240293911</v>
      </c>
      <c r="K69" s="20"/>
      <c r="L69" s="20"/>
      <c r="M69" s="20"/>
      <c r="O69" s="19">
        <f t="shared" si="12"/>
        <v>31</v>
      </c>
      <c r="W69" s="136"/>
    </row>
    <row r="70" spans="2:25" ht="17.399999999999999" customHeight="1" x14ac:dyDescent="0.3">
      <c r="B70" s="48">
        <v>23</v>
      </c>
      <c r="C70" s="2">
        <f t="shared" ca="1" si="10"/>
        <v>2259235.6458015689</v>
      </c>
      <c r="D70" s="3">
        <f t="shared" ca="1" si="5"/>
        <v>1895331.9846071438</v>
      </c>
      <c r="E70" s="3">
        <f t="shared" ca="1" si="6"/>
        <v>363903.66119442508</v>
      </c>
      <c r="F70" s="3">
        <f t="shared" ca="1" si="7"/>
        <v>349543539.65089363</v>
      </c>
      <c r="G70" s="52">
        <v>45786</v>
      </c>
      <c r="H70" s="3">
        <f t="shared" ca="1" si="8"/>
        <v>9476.6599230357187</v>
      </c>
      <c r="I70" s="53">
        <f t="shared" ca="1" si="9"/>
        <v>167955.57278980227</v>
      </c>
      <c r="J70" s="55">
        <f t="shared" ca="1" si="11"/>
        <v>2436667.8785144067</v>
      </c>
      <c r="K70" s="20"/>
      <c r="L70" s="20"/>
      <c r="M70" s="20"/>
      <c r="O70" s="19">
        <f t="shared" si="12"/>
        <v>30</v>
      </c>
    </row>
    <row r="71" spans="2:25" ht="17.399999999999999" customHeight="1" x14ac:dyDescent="0.3">
      <c r="B71" s="48">
        <v>24</v>
      </c>
      <c r="C71" s="2">
        <f t="shared" ca="1" si="10"/>
        <v>2259235.6458015689</v>
      </c>
      <c r="D71" s="3">
        <f t="shared" ca="1" si="5"/>
        <v>1893360.8397756738</v>
      </c>
      <c r="E71" s="3">
        <f t="shared" ca="1" si="6"/>
        <v>365874.80602589506</v>
      </c>
      <c r="F71" s="3">
        <f t="shared" ca="1" si="7"/>
        <v>349177664.84486771</v>
      </c>
      <c r="G71" s="52">
        <v>45817</v>
      </c>
      <c r="H71" s="3">
        <f t="shared" ca="1" si="8"/>
        <v>9466.8041988783698</v>
      </c>
      <c r="I71" s="53">
        <f t="shared" ca="1" si="9"/>
        <v>173373.59566684323</v>
      </c>
      <c r="J71" s="55">
        <f t="shared" ca="1" si="11"/>
        <v>2442076.0456672907</v>
      </c>
      <c r="K71" s="20"/>
      <c r="L71" s="20"/>
      <c r="M71" s="20"/>
      <c r="O71" s="19">
        <f t="shared" si="12"/>
        <v>31</v>
      </c>
    </row>
    <row r="72" spans="2:25" ht="17.399999999999999" customHeight="1" x14ac:dyDescent="0.3">
      <c r="B72" s="48">
        <v>25</v>
      </c>
      <c r="C72" s="2">
        <f t="shared" ca="1" si="10"/>
        <v>2259235.6458015689</v>
      </c>
      <c r="D72" s="3">
        <f t="shared" ca="1" si="5"/>
        <v>1891379.0179097001</v>
      </c>
      <c r="E72" s="3">
        <f t="shared" ca="1" si="6"/>
        <v>367856.62789186882</v>
      </c>
      <c r="F72" s="3">
        <f t="shared" ca="1" si="7"/>
        <v>348809808.21697581</v>
      </c>
      <c r="G72" s="52">
        <v>45847</v>
      </c>
      <c r="H72" s="3">
        <f t="shared" ca="1" si="8"/>
        <v>9456.8950895484995</v>
      </c>
      <c r="I72" s="53">
        <f t="shared" ca="1" si="9"/>
        <v>167605.2791255365</v>
      </c>
      <c r="J72" s="55">
        <f t="shared" ca="1" si="11"/>
        <v>2436297.8200166537</v>
      </c>
      <c r="K72" s="20"/>
      <c r="L72" s="20"/>
      <c r="M72" s="20"/>
      <c r="O72" s="19">
        <f t="shared" si="12"/>
        <v>30</v>
      </c>
    </row>
    <row r="73" spans="2:25" ht="17.399999999999999" customHeight="1" x14ac:dyDescent="0.3">
      <c r="B73" s="48">
        <v>26</v>
      </c>
      <c r="C73" s="2">
        <f t="shared" ca="1" si="10"/>
        <v>2259235.6458015689</v>
      </c>
      <c r="D73" s="3">
        <f t="shared" ca="1" si="5"/>
        <v>1889386.4611752857</v>
      </c>
      <c r="E73" s="3">
        <f t="shared" ca="1" si="6"/>
        <v>369849.18462628312</v>
      </c>
      <c r="F73" s="3">
        <f t="shared" ca="1" si="7"/>
        <v>348439959.03234953</v>
      </c>
      <c r="G73" s="52">
        <v>45878</v>
      </c>
      <c r="H73" s="3">
        <f t="shared" ca="1" si="8"/>
        <v>9446.9323058764294</v>
      </c>
      <c r="I73" s="53">
        <f t="shared" ca="1" si="9"/>
        <v>173009.66487561999</v>
      </c>
      <c r="J73" s="55">
        <f t="shared" ca="1" si="11"/>
        <v>2441692.2429830655</v>
      </c>
      <c r="K73" s="20"/>
      <c r="L73" s="20"/>
      <c r="M73" s="20"/>
      <c r="O73" s="19">
        <f t="shared" si="12"/>
        <v>31</v>
      </c>
    </row>
    <row r="74" spans="2:25" ht="17.399999999999999" customHeight="1" x14ac:dyDescent="0.3">
      <c r="B74" s="48">
        <v>27</v>
      </c>
      <c r="C74" s="2">
        <f t="shared" ca="1" si="10"/>
        <v>2259235.6458015689</v>
      </c>
      <c r="D74" s="3">
        <f t="shared" ca="1" si="5"/>
        <v>1887383.1114252266</v>
      </c>
      <c r="E74" s="3">
        <f t="shared" ca="1" si="6"/>
        <v>371852.53437634232</v>
      </c>
      <c r="F74" s="3">
        <f t="shared" ca="1" si="7"/>
        <v>348068106.4979732</v>
      </c>
      <c r="G74" s="52">
        <v>45909</v>
      </c>
      <c r="H74" s="3">
        <f t="shared" ca="1" si="8"/>
        <v>9436.9155571261326</v>
      </c>
      <c r="I74" s="53">
        <f t="shared" ca="1" si="9"/>
        <v>172826.21968004535</v>
      </c>
      <c r="J74" s="55">
        <f t="shared" ca="1" si="11"/>
        <v>2441498.7810387402</v>
      </c>
      <c r="K74" s="20"/>
      <c r="L74" s="20"/>
      <c r="M74" s="20"/>
      <c r="O74" s="19">
        <f t="shared" si="12"/>
        <v>31</v>
      </c>
    </row>
    <row r="75" spans="2:25" ht="17.399999999999999" customHeight="1" x14ac:dyDescent="0.3">
      <c r="B75" s="48">
        <v>28</v>
      </c>
      <c r="C75" s="2">
        <f t="shared" ca="1" si="10"/>
        <v>2259235.6458015689</v>
      </c>
      <c r="D75" s="3">
        <f t="shared" ca="1" si="5"/>
        <v>1885368.9101973549</v>
      </c>
      <c r="E75" s="3">
        <f t="shared" ca="1" si="6"/>
        <v>373866.73560421402</v>
      </c>
      <c r="F75" s="3">
        <f t="shared" ca="1" si="7"/>
        <v>347694239.76236898</v>
      </c>
      <c r="G75" s="52">
        <v>45939</v>
      </c>
      <c r="H75" s="3">
        <f t="shared" ca="1" si="8"/>
        <v>9426.8445509867743</v>
      </c>
      <c r="I75" s="53">
        <f t="shared" ca="1" si="9"/>
        <v>167072.69111902712</v>
      </c>
      <c r="J75" s="55">
        <f t="shared" ca="1" si="11"/>
        <v>2435735.181471583</v>
      </c>
      <c r="K75" s="20"/>
      <c r="L75" s="20"/>
      <c r="M75" s="20"/>
      <c r="O75" s="19">
        <f t="shared" si="12"/>
        <v>30</v>
      </c>
    </row>
    <row r="76" spans="2:25" ht="17.399999999999999" customHeight="1" x14ac:dyDescent="0.3">
      <c r="B76" s="48">
        <v>29</v>
      </c>
      <c r="C76" s="2">
        <f t="shared" ca="1" si="10"/>
        <v>2259235.6458015689</v>
      </c>
      <c r="D76" s="3">
        <f t="shared" ca="1" si="5"/>
        <v>1883343.7987128319</v>
      </c>
      <c r="E76" s="3">
        <f t="shared" ca="1" si="6"/>
        <v>375891.84708873695</v>
      </c>
      <c r="F76" s="3">
        <f t="shared" ca="1" si="7"/>
        <v>347318347.91528022</v>
      </c>
      <c r="G76" s="52">
        <v>45970</v>
      </c>
      <c r="H76" s="3">
        <f t="shared" ca="1" si="8"/>
        <v>9416.71899356416</v>
      </c>
      <c r="I76" s="53">
        <f t="shared" ca="1" si="9"/>
        <v>172456.34292213499</v>
      </c>
      <c r="J76" s="55">
        <f t="shared" ca="1" si="11"/>
        <v>2441108.7077172678</v>
      </c>
      <c r="K76" s="20"/>
      <c r="L76" s="20"/>
      <c r="M76" s="20"/>
      <c r="O76" s="19">
        <f t="shared" si="12"/>
        <v>31</v>
      </c>
    </row>
    <row r="77" spans="2:25" ht="17.399999999999999" customHeight="1" x14ac:dyDescent="0.3">
      <c r="B77" s="48">
        <v>30</v>
      </c>
      <c r="C77" s="2">
        <f t="shared" ca="1" si="10"/>
        <v>2259235.6458015689</v>
      </c>
      <c r="D77" s="3">
        <f t="shared" ca="1" si="5"/>
        <v>1881307.7178744345</v>
      </c>
      <c r="E77" s="3">
        <f t="shared" ca="1" si="6"/>
        <v>377927.92792713433</v>
      </c>
      <c r="F77" s="3">
        <f t="shared" ca="1" si="7"/>
        <v>346940419.98735309</v>
      </c>
      <c r="G77" s="52">
        <v>46000</v>
      </c>
      <c r="H77" s="3">
        <f t="shared" ca="1" si="8"/>
        <v>9406.5385893721723</v>
      </c>
      <c r="I77" s="53">
        <f t="shared" ca="1" si="9"/>
        <v>166712.80699933448</v>
      </c>
      <c r="J77" s="55">
        <f t="shared" ca="1" si="11"/>
        <v>2435354.9913902758</v>
      </c>
      <c r="K77" s="20"/>
      <c r="L77" s="20"/>
      <c r="M77" s="20"/>
      <c r="O77" s="19">
        <f t="shared" si="12"/>
        <v>30</v>
      </c>
    </row>
    <row r="78" spans="2:25" ht="17.399999999999999" customHeight="1" x14ac:dyDescent="0.3">
      <c r="B78" s="48">
        <v>31</v>
      </c>
      <c r="C78" s="2">
        <f t="shared" ca="1" si="10"/>
        <v>2259235.6458015689</v>
      </c>
      <c r="D78" s="3">
        <f t="shared" ca="1" si="5"/>
        <v>1879260.6082648293</v>
      </c>
      <c r="E78" s="3">
        <f t="shared" ca="1" si="6"/>
        <v>379975.0375367396</v>
      </c>
      <c r="F78" s="3">
        <f t="shared" ca="1" si="7"/>
        <v>346560444.94981635</v>
      </c>
      <c r="G78" s="52">
        <v>46031</v>
      </c>
      <c r="H78" s="3">
        <f t="shared" ca="1" si="8"/>
        <v>9396.3030413241468</v>
      </c>
      <c r="I78" s="53">
        <f t="shared" ca="1" si="9"/>
        <v>172082.44831372713</v>
      </c>
      <c r="J78" s="55">
        <f t="shared" ca="1" si="11"/>
        <v>2440714.3971566199</v>
      </c>
      <c r="K78" s="20"/>
      <c r="L78" s="20"/>
      <c r="M78" s="20"/>
      <c r="O78" s="19">
        <f t="shared" si="12"/>
        <v>31</v>
      </c>
    </row>
    <row r="79" spans="2:25" ht="17.399999999999999" customHeight="1" x14ac:dyDescent="0.3">
      <c r="B79" s="48">
        <v>32</v>
      </c>
      <c r="C79" s="2">
        <f t="shared" ca="1" si="10"/>
        <v>2259235.6458015689</v>
      </c>
      <c r="D79" s="3">
        <f t="shared" ca="1" si="5"/>
        <v>1877202.4101448385</v>
      </c>
      <c r="E79" s="3">
        <f t="shared" ca="1" si="6"/>
        <v>382033.23565673037</v>
      </c>
      <c r="F79" s="3">
        <f t="shared" ca="1" si="7"/>
        <v>346178411.71415961</v>
      </c>
      <c r="G79" s="52">
        <v>46062</v>
      </c>
      <c r="H79" s="3">
        <f t="shared" ca="1" si="8"/>
        <v>9386.0120507241918</v>
      </c>
      <c r="I79" s="53">
        <f t="shared" ca="1" si="9"/>
        <v>171893.98069510888</v>
      </c>
      <c r="J79" s="55">
        <f t="shared" ca="1" si="11"/>
        <v>2440515.6385474019</v>
      </c>
      <c r="K79" s="20"/>
      <c r="L79" s="20"/>
      <c r="M79" s="20"/>
      <c r="O79" s="19">
        <f t="shared" si="12"/>
        <v>31</v>
      </c>
    </row>
    <row r="80" spans="2:25" ht="17.399999999999999" customHeight="1" x14ac:dyDescent="0.3">
      <c r="B80" s="48">
        <v>33</v>
      </c>
      <c r="C80" s="2">
        <f t="shared" ca="1" si="10"/>
        <v>2259235.6458015689</v>
      </c>
      <c r="D80" s="3">
        <f t="shared" ca="1" si="5"/>
        <v>1875133.063451698</v>
      </c>
      <c r="E80" s="3">
        <f t="shared" ca="1" si="6"/>
        <v>384102.58234987082</v>
      </c>
      <c r="F80" s="3">
        <f t="shared" ca="1" si="7"/>
        <v>345794309.13180971</v>
      </c>
      <c r="G80" s="52">
        <v>46090</v>
      </c>
      <c r="H80" s="3">
        <f t="shared" ca="1" si="8"/>
        <v>9375.6653172584902</v>
      </c>
      <c r="I80" s="53">
        <f t="shared" ca="1" si="9"/>
        <v>155087.9284479435</v>
      </c>
      <c r="J80" s="55">
        <f t="shared" ca="1" si="11"/>
        <v>2423699.2395667708</v>
      </c>
      <c r="K80" s="20"/>
      <c r="L80" s="20"/>
      <c r="M80" s="20"/>
      <c r="O80" s="19">
        <f t="shared" si="12"/>
        <v>28</v>
      </c>
    </row>
    <row r="81" spans="2:15" ht="17.399999999999999" customHeight="1" x14ac:dyDescent="0.3">
      <c r="B81" s="48">
        <v>34</v>
      </c>
      <c r="C81" s="2">
        <f t="shared" ca="1" si="10"/>
        <v>2259235.6458015689</v>
      </c>
      <c r="D81" s="3">
        <f t="shared" ca="1" si="5"/>
        <v>1873052.5077973027</v>
      </c>
      <c r="E81" s="3">
        <f t="shared" ca="1" si="6"/>
        <v>386183.13800426619</v>
      </c>
      <c r="F81" s="3">
        <f t="shared" ca="1" si="7"/>
        <v>345408125.99380547</v>
      </c>
      <c r="G81" s="52">
        <v>46121</v>
      </c>
      <c r="H81" s="3">
        <f t="shared" ca="1" si="8"/>
        <v>9365.2625389865134</v>
      </c>
      <c r="I81" s="53">
        <f t="shared" ca="1" si="9"/>
        <v>171513.97732937761</v>
      </c>
      <c r="J81" s="55">
        <f t="shared" ca="1" si="11"/>
        <v>2440114.8856699332</v>
      </c>
      <c r="K81" s="20"/>
      <c r="L81" s="20"/>
      <c r="M81" s="20"/>
      <c r="O81" s="19">
        <f t="shared" si="12"/>
        <v>31</v>
      </c>
    </row>
    <row r="82" spans="2:15" ht="17.399999999999999" customHeight="1" x14ac:dyDescent="0.3">
      <c r="B82" s="48">
        <v>35</v>
      </c>
      <c r="C82" s="2">
        <f t="shared" ca="1" si="10"/>
        <v>2259235.6458015689</v>
      </c>
      <c r="D82" s="3">
        <f t="shared" ca="1" si="5"/>
        <v>1870960.6824664464</v>
      </c>
      <c r="E82" s="3">
        <f t="shared" ca="1" si="6"/>
        <v>388274.96333512245</v>
      </c>
      <c r="F82" s="3">
        <f t="shared" ca="1" si="7"/>
        <v>345019851.03047037</v>
      </c>
      <c r="G82" s="52">
        <v>46151</v>
      </c>
      <c r="H82" s="3">
        <f t="shared" ca="1" si="8"/>
        <v>9354.8034123322323</v>
      </c>
      <c r="I82" s="53">
        <f t="shared" ca="1" si="9"/>
        <v>165795.90047702662</v>
      </c>
      <c r="J82" s="55">
        <f t="shared" ca="1" si="11"/>
        <v>2434386.3496909277</v>
      </c>
      <c r="K82" s="20"/>
      <c r="L82" s="20"/>
      <c r="M82" s="20"/>
      <c r="O82" s="19">
        <f t="shared" si="12"/>
        <v>30</v>
      </c>
    </row>
    <row r="83" spans="2:15" ht="17.399999999999999" customHeight="1" x14ac:dyDescent="0.3">
      <c r="B83" s="48">
        <v>36</v>
      </c>
      <c r="C83" s="2">
        <f t="shared" ca="1" si="10"/>
        <v>2259235.6458015689</v>
      </c>
      <c r="D83" s="3">
        <f t="shared" ca="1" si="5"/>
        <v>1868857.5264150479</v>
      </c>
      <c r="E83" s="3">
        <f t="shared" ca="1" si="6"/>
        <v>390378.11938652094</v>
      </c>
      <c r="F83" s="3">
        <f t="shared" ca="1" si="7"/>
        <v>344629472.91108388</v>
      </c>
      <c r="G83" s="52">
        <v>46182</v>
      </c>
      <c r="H83" s="3">
        <f t="shared" ca="1" si="8"/>
        <v>9344.2876320752403</v>
      </c>
      <c r="I83" s="53">
        <f t="shared" ca="1" si="9"/>
        <v>171129.84611111329</v>
      </c>
      <c r="J83" s="55">
        <f t="shared" ca="1" si="11"/>
        <v>2439709.7795447572</v>
      </c>
      <c r="K83" s="20"/>
      <c r="L83" s="20"/>
      <c r="M83" s="20"/>
      <c r="O83" s="19">
        <f t="shared" si="12"/>
        <v>31</v>
      </c>
    </row>
    <row r="84" spans="2:15" ht="17.399999999999999" customHeight="1" x14ac:dyDescent="0.3">
      <c r="B84" s="48">
        <v>37</v>
      </c>
      <c r="C84" s="2">
        <f t="shared" ca="1" si="10"/>
        <v>2259235.6458015689</v>
      </c>
      <c r="D84" s="3">
        <f t="shared" ca="1" si="5"/>
        <v>1866742.978268371</v>
      </c>
      <c r="E84" s="3">
        <f t="shared" ca="1" si="6"/>
        <v>392492.66753319791</v>
      </c>
      <c r="F84" s="3">
        <f t="shared" ca="1" si="7"/>
        <v>344236980.24355066</v>
      </c>
      <c r="G84" s="52">
        <v>46212</v>
      </c>
      <c r="H84" s="3">
        <f t="shared" ca="1" si="8"/>
        <v>9333.714891341855</v>
      </c>
      <c r="I84" s="53">
        <f t="shared" ca="1" si="9"/>
        <v>165422.14699732023</v>
      </c>
      <c r="J84" s="55">
        <f t="shared" ca="1" si="11"/>
        <v>2433991.5076902313</v>
      </c>
      <c r="K84" s="20"/>
      <c r="L84" s="20"/>
      <c r="M84" s="20"/>
      <c r="O84" s="19">
        <f t="shared" si="12"/>
        <v>30</v>
      </c>
    </row>
    <row r="85" spans="2:15" ht="17.399999999999999" customHeight="1" x14ac:dyDescent="0.3">
      <c r="B85" s="48">
        <v>38</v>
      </c>
      <c r="C85" s="2">
        <f t="shared" ca="1" si="10"/>
        <v>2259235.6458015689</v>
      </c>
      <c r="D85" s="3">
        <f t="shared" ca="1" si="5"/>
        <v>1864616.9763192327</v>
      </c>
      <c r="E85" s="3">
        <f t="shared" ca="1" si="6"/>
        <v>394618.66948233615</v>
      </c>
      <c r="F85" s="3">
        <f t="shared" ca="1" si="7"/>
        <v>343842361.57406831</v>
      </c>
      <c r="G85" s="52">
        <v>46243</v>
      </c>
      <c r="H85" s="3">
        <f t="shared" ca="1" si="8"/>
        <v>9323.0848815961635</v>
      </c>
      <c r="I85" s="53">
        <f t="shared" ca="1" si="9"/>
        <v>170741.54220080111</v>
      </c>
      <c r="J85" s="55">
        <f t="shared" ca="1" si="11"/>
        <v>2439300.2728839661</v>
      </c>
      <c r="K85" s="20"/>
      <c r="L85" s="20"/>
      <c r="M85" s="20"/>
      <c r="O85" s="19">
        <f t="shared" si="12"/>
        <v>31</v>
      </c>
    </row>
    <row r="86" spans="2:15" ht="17.399999999999999" customHeight="1" x14ac:dyDescent="0.3">
      <c r="B86" s="48">
        <v>39</v>
      </c>
      <c r="C86" s="2">
        <f t="shared" ca="1" si="10"/>
        <v>2259235.6458015689</v>
      </c>
      <c r="D86" s="3">
        <f t="shared" ca="1" si="5"/>
        <v>1862479.4585262034</v>
      </c>
      <c r="E86" s="3">
        <f t="shared" ca="1" si="6"/>
        <v>396756.18727536546</v>
      </c>
      <c r="F86" s="3">
        <f t="shared" ca="1" si="7"/>
        <v>343445605.38679296</v>
      </c>
      <c r="G86" s="52">
        <v>46274</v>
      </c>
      <c r="H86" s="3">
        <f t="shared" ca="1" si="8"/>
        <v>9312.3972926310162</v>
      </c>
      <c r="I86" s="53">
        <f t="shared" ca="1" si="9"/>
        <v>170545.81134073788</v>
      </c>
      <c r="J86" s="55">
        <f t="shared" ca="1" si="11"/>
        <v>2439093.8544349382</v>
      </c>
      <c r="K86" s="20"/>
      <c r="L86" s="20"/>
      <c r="M86" s="20"/>
      <c r="O86" s="19">
        <f t="shared" si="12"/>
        <v>31</v>
      </c>
    </row>
    <row r="87" spans="2:15" ht="17.399999999999999" customHeight="1" x14ac:dyDescent="0.3">
      <c r="B87" s="48">
        <v>40</v>
      </c>
      <c r="C87" s="2">
        <f t="shared" ca="1" si="10"/>
        <v>2259235.6458015689</v>
      </c>
      <c r="D87" s="3">
        <f t="shared" ca="1" si="5"/>
        <v>1860330.3625117952</v>
      </c>
      <c r="E87" s="3">
        <f t="shared" ca="1" si="6"/>
        <v>398905.28328977362</v>
      </c>
      <c r="F87" s="3">
        <f t="shared" ca="1" si="7"/>
        <v>343046700.10350317</v>
      </c>
      <c r="G87" s="52">
        <v>46304</v>
      </c>
      <c r="H87" s="3">
        <f t="shared" ca="1" si="8"/>
        <v>9301.6518125589755</v>
      </c>
      <c r="I87" s="53">
        <f t="shared" ca="1" si="9"/>
        <v>164853.89058566061</v>
      </c>
      <c r="J87" s="55">
        <f t="shared" ca="1" si="11"/>
        <v>2433391.1881997883</v>
      </c>
      <c r="K87" s="20"/>
      <c r="L87" s="20"/>
      <c r="M87" s="20"/>
      <c r="O87" s="19">
        <f t="shared" si="12"/>
        <v>30</v>
      </c>
    </row>
    <row r="88" spans="2:15" ht="17.399999999999999" customHeight="1" x14ac:dyDescent="0.3">
      <c r="B88" s="48">
        <v>41</v>
      </c>
      <c r="C88" s="2">
        <f t="shared" ca="1" si="10"/>
        <v>2259235.6458015689</v>
      </c>
      <c r="D88" s="3">
        <f t="shared" ca="1" si="5"/>
        <v>1858169.6255606422</v>
      </c>
      <c r="E88" s="3">
        <f t="shared" ca="1" si="6"/>
        <v>401066.02024092665</v>
      </c>
      <c r="F88" s="3">
        <f t="shared" ca="1" si="7"/>
        <v>342645634.08326226</v>
      </c>
      <c r="G88" s="52">
        <v>46335</v>
      </c>
      <c r="H88" s="3">
        <f t="shared" ca="1" si="8"/>
        <v>9290.8481278032104</v>
      </c>
      <c r="I88" s="53">
        <f t="shared" ca="1" si="9"/>
        <v>170151.16325133757</v>
      </c>
      <c r="J88" s="55">
        <f t="shared" ca="1" si="11"/>
        <v>2438677.6571807098</v>
      </c>
      <c r="K88" s="20"/>
      <c r="L88" s="20"/>
      <c r="M88" s="20"/>
      <c r="O88" s="19">
        <f t="shared" si="12"/>
        <v>31</v>
      </c>
    </row>
    <row r="89" spans="2:15" ht="17.399999999999999" customHeight="1" x14ac:dyDescent="0.3">
      <c r="B89" s="48">
        <v>42</v>
      </c>
      <c r="C89" s="2">
        <f t="shared" ca="1" si="10"/>
        <v>2259235.6458015689</v>
      </c>
      <c r="D89" s="3">
        <f t="shared" ca="1" si="5"/>
        <v>1855997.1846176707</v>
      </c>
      <c r="E89" s="3">
        <f t="shared" ca="1" si="6"/>
        <v>403238.46118389815</v>
      </c>
      <c r="F89" s="3">
        <f t="shared" ca="1" si="7"/>
        <v>342242395.62207836</v>
      </c>
      <c r="G89" s="52">
        <v>46365</v>
      </c>
      <c r="H89" s="3">
        <f t="shared" ca="1" si="8"/>
        <v>9279.985923088354</v>
      </c>
      <c r="I89" s="53">
        <f t="shared" ca="1" si="9"/>
        <v>164469.90435996588</v>
      </c>
      <c r="J89" s="55">
        <f t="shared" ca="1" si="11"/>
        <v>2432985.5360846231</v>
      </c>
      <c r="K89" s="20"/>
      <c r="L89" s="20"/>
      <c r="M89" s="20"/>
      <c r="O89" s="19">
        <f t="shared" si="12"/>
        <v>30</v>
      </c>
    </row>
    <row r="90" spans="2:15" ht="17.399999999999999" customHeight="1" x14ac:dyDescent="0.3">
      <c r="B90" s="48">
        <v>43</v>
      </c>
      <c r="C90" s="2">
        <f t="shared" ca="1" si="10"/>
        <v>2259235.6458015689</v>
      </c>
      <c r="D90" s="3">
        <f t="shared" ca="1" si="5"/>
        <v>1853812.9762862579</v>
      </c>
      <c r="E90" s="3">
        <f t="shared" ca="1" si="6"/>
        <v>405422.66951531102</v>
      </c>
      <c r="F90" s="3">
        <f t="shared" ca="1" si="7"/>
        <v>341836972.95256305</v>
      </c>
      <c r="G90" s="52">
        <v>46396</v>
      </c>
      <c r="H90" s="3">
        <f t="shared" ca="1" si="8"/>
        <v>9269.0648814312899</v>
      </c>
      <c r="I90" s="53">
        <f t="shared" ca="1" si="9"/>
        <v>169752.22822855084</v>
      </c>
      <c r="J90" s="55">
        <f t="shared" ca="1" si="11"/>
        <v>2438256.9389115511</v>
      </c>
      <c r="K90" s="20"/>
      <c r="L90" s="20"/>
      <c r="M90" s="20"/>
      <c r="O90" s="19">
        <f t="shared" si="12"/>
        <v>31</v>
      </c>
    </row>
    <row r="91" spans="2:15" ht="17.399999999999999" customHeight="1" x14ac:dyDescent="0.3">
      <c r="B91" s="48">
        <v>44</v>
      </c>
      <c r="C91" s="2">
        <f t="shared" ca="1" si="10"/>
        <v>2259235.6458015689</v>
      </c>
      <c r="D91" s="3">
        <f t="shared" ca="1" si="5"/>
        <v>1851616.9368263832</v>
      </c>
      <c r="E91" s="3">
        <f t="shared" ca="1" si="6"/>
        <v>407618.70897518564</v>
      </c>
      <c r="F91" s="3">
        <f t="shared" ca="1" si="7"/>
        <v>341429354.24358785</v>
      </c>
      <c r="G91" s="52">
        <v>46427</v>
      </c>
      <c r="H91" s="3">
        <f t="shared" ca="1" si="8"/>
        <v>9258.0846841319162</v>
      </c>
      <c r="I91" s="53">
        <f t="shared" ca="1" si="9"/>
        <v>169551.13858447125</v>
      </c>
      <c r="J91" s="55">
        <f t="shared" ca="1" si="11"/>
        <v>2438044.8690701723</v>
      </c>
      <c r="K91" s="20"/>
      <c r="L91" s="20"/>
      <c r="M91" s="20"/>
      <c r="O91" s="19">
        <f t="shared" si="12"/>
        <v>31</v>
      </c>
    </row>
    <row r="92" spans="2:15" ht="17.399999999999999" customHeight="1" x14ac:dyDescent="0.3">
      <c r="B92" s="48">
        <v>45</v>
      </c>
      <c r="C92" s="2">
        <f t="shared" ca="1" si="10"/>
        <v>2259235.6458015689</v>
      </c>
      <c r="D92" s="3">
        <f t="shared" ca="1" si="5"/>
        <v>1849409.0021527675</v>
      </c>
      <c r="E92" s="3">
        <f t="shared" ca="1" si="6"/>
        <v>409826.64364880137</v>
      </c>
      <c r="F92" s="3">
        <f t="shared" ca="1" si="7"/>
        <v>341019527.59993905</v>
      </c>
      <c r="G92" s="52">
        <v>46455</v>
      </c>
      <c r="H92" s="3">
        <f t="shared" ca="1" si="8"/>
        <v>9247.0450107638371</v>
      </c>
      <c r="I92" s="53">
        <f t="shared" ca="1" si="9"/>
        <v>152960.35070112735</v>
      </c>
      <c r="J92" s="55">
        <f t="shared" ca="1" si="11"/>
        <v>2421443.0415134598</v>
      </c>
      <c r="K92" s="20"/>
      <c r="L92" s="20"/>
      <c r="M92" s="20"/>
      <c r="O92" s="19">
        <f t="shared" si="12"/>
        <v>28</v>
      </c>
    </row>
    <row r="93" spans="2:15" ht="17.399999999999999" customHeight="1" x14ac:dyDescent="0.3">
      <c r="B93" s="48">
        <v>46</v>
      </c>
      <c r="C93" s="2">
        <f t="shared" ca="1" si="10"/>
        <v>2259235.6458015689</v>
      </c>
      <c r="D93" s="3">
        <f t="shared" ca="1" si="5"/>
        <v>1847189.1078330032</v>
      </c>
      <c r="E93" s="3">
        <f t="shared" ca="1" si="6"/>
        <v>412046.53796856571</v>
      </c>
      <c r="F93" s="3">
        <f t="shared" ca="1" si="7"/>
        <v>340607481.06197047</v>
      </c>
      <c r="G93" s="52">
        <v>46486</v>
      </c>
      <c r="H93" s="3">
        <f t="shared" ca="1" si="8"/>
        <v>9235.9455391650154</v>
      </c>
      <c r="I93" s="53">
        <f t="shared" ca="1" si="9"/>
        <v>169145.68568956974</v>
      </c>
      <c r="J93" s="55">
        <f t="shared" ca="1" si="11"/>
        <v>2437617.2770303036</v>
      </c>
      <c r="K93" s="20"/>
      <c r="L93" s="20"/>
      <c r="M93" s="20"/>
      <c r="O93" s="19">
        <f t="shared" si="12"/>
        <v>31</v>
      </c>
    </row>
    <row r="94" spans="2:15" ht="17.399999999999999" customHeight="1" x14ac:dyDescent="0.3">
      <c r="B94" s="48">
        <v>47</v>
      </c>
      <c r="C94" s="2">
        <f t="shared" ca="1" si="10"/>
        <v>2259235.6458015689</v>
      </c>
      <c r="D94" s="3">
        <f t="shared" ca="1" si="5"/>
        <v>1844957.1890856735</v>
      </c>
      <c r="E94" s="3">
        <f t="shared" ca="1" si="6"/>
        <v>414278.45671589533</v>
      </c>
      <c r="F94" s="3">
        <f t="shared" ca="1" si="7"/>
        <v>340193202.60525459</v>
      </c>
      <c r="G94" s="52">
        <v>46516</v>
      </c>
      <c r="H94" s="3">
        <f t="shared" ca="1" si="8"/>
        <v>9224.785945428368</v>
      </c>
      <c r="I94" s="53">
        <f t="shared" ca="1" si="9"/>
        <v>163491.59090974584</v>
      </c>
      <c r="J94" s="55">
        <f t="shared" ca="1" si="11"/>
        <v>2431952.0226567434</v>
      </c>
      <c r="K94" s="20"/>
      <c r="L94" s="20"/>
      <c r="M94" s="20"/>
      <c r="O94" s="19">
        <f t="shared" si="12"/>
        <v>30</v>
      </c>
    </row>
    <row r="95" spans="2:15" ht="17.399999999999999" customHeight="1" x14ac:dyDescent="0.3">
      <c r="B95" s="48">
        <v>48</v>
      </c>
      <c r="C95" s="2">
        <f t="shared" ca="1" si="10"/>
        <v>2259235.6458015689</v>
      </c>
      <c r="D95" s="3">
        <f t="shared" ca="1" si="5"/>
        <v>1842713.1807784624</v>
      </c>
      <c r="E95" s="3">
        <f t="shared" ca="1" si="6"/>
        <v>416522.46502310643</v>
      </c>
      <c r="F95" s="3">
        <f t="shared" ca="1" si="7"/>
        <v>339776680.14023149</v>
      </c>
      <c r="G95" s="52">
        <v>46547</v>
      </c>
      <c r="H95" s="3">
        <f t="shared" ca="1" si="8"/>
        <v>9213.5659038923113</v>
      </c>
      <c r="I95" s="53">
        <f t="shared" ca="1" si="9"/>
        <v>168735.82849220626</v>
      </c>
      <c r="J95" s="55">
        <f t="shared" ca="1" si="11"/>
        <v>2437185.0401976672</v>
      </c>
      <c r="K95" s="20"/>
      <c r="L95" s="20"/>
      <c r="M95" s="20"/>
      <c r="O95" s="19">
        <f t="shared" si="12"/>
        <v>31</v>
      </c>
    </row>
    <row r="96" spans="2:15" ht="17.399999999999999" customHeight="1" x14ac:dyDescent="0.3">
      <c r="B96" s="48">
        <v>49</v>
      </c>
      <c r="C96" s="2">
        <f t="shared" ca="1" si="10"/>
        <v>2259235.6458015689</v>
      </c>
      <c r="D96" s="3">
        <f t="shared" ca="1" si="5"/>
        <v>1840457.017426254</v>
      </c>
      <c r="E96" s="3">
        <f t="shared" ca="1" si="6"/>
        <v>418778.62837531487</v>
      </c>
      <c r="F96" s="3">
        <f t="shared" ca="1" si="7"/>
        <v>339357901.5118562</v>
      </c>
      <c r="G96" s="52">
        <v>46577</v>
      </c>
      <c r="H96" s="3">
        <f t="shared" ca="1" si="8"/>
        <v>9202.2850871312694</v>
      </c>
      <c r="I96" s="53">
        <f t="shared" ca="1" si="9"/>
        <v>163092.80646731111</v>
      </c>
      <c r="J96" s="55">
        <f t="shared" ca="1" si="11"/>
        <v>2431530.7373560113</v>
      </c>
      <c r="K96" s="20"/>
      <c r="L96" s="20"/>
      <c r="M96" s="20"/>
      <c r="O96" s="19">
        <f t="shared" si="12"/>
        <v>30</v>
      </c>
    </row>
    <row r="97" spans="2:15" ht="17.399999999999999" customHeight="1" x14ac:dyDescent="0.3">
      <c r="B97" s="48">
        <v>50</v>
      </c>
      <c r="C97" s="2">
        <f t="shared" ca="1" si="10"/>
        <v>2259235.6458015689</v>
      </c>
      <c r="D97" s="3">
        <f t="shared" ca="1" si="5"/>
        <v>1838188.6331892211</v>
      </c>
      <c r="E97" s="3">
        <f t="shared" ca="1" si="6"/>
        <v>421047.01261234772</v>
      </c>
      <c r="F97" s="3">
        <f t="shared" ca="1" si="7"/>
        <v>338936854.49924386</v>
      </c>
      <c r="G97" s="52">
        <v>46608</v>
      </c>
      <c r="H97" s="3">
        <f t="shared" ca="1" si="8"/>
        <v>9190.9431659461061</v>
      </c>
      <c r="I97" s="53">
        <f t="shared" ca="1" si="9"/>
        <v>168321.51914988068</v>
      </c>
      <c r="J97" s="55">
        <f t="shared" ca="1" si="11"/>
        <v>2436748.108117396</v>
      </c>
      <c r="K97" s="20"/>
      <c r="L97" s="20"/>
      <c r="M97" s="20"/>
      <c r="O97" s="19">
        <f t="shared" si="12"/>
        <v>31</v>
      </c>
    </row>
    <row r="98" spans="2:15" ht="17.399999999999999" customHeight="1" x14ac:dyDescent="0.3">
      <c r="B98" s="48">
        <v>51</v>
      </c>
      <c r="C98" s="2">
        <f t="shared" ca="1" si="10"/>
        <v>2259235.6458015689</v>
      </c>
      <c r="D98" s="3">
        <f t="shared" ca="1" si="5"/>
        <v>1835907.9618709043</v>
      </c>
      <c r="E98" s="3">
        <f t="shared" ca="1" si="6"/>
        <v>423327.68393066456</v>
      </c>
      <c r="F98" s="3">
        <f t="shared" ca="1" si="7"/>
        <v>338513526.81531322</v>
      </c>
      <c r="G98" s="52">
        <v>46639</v>
      </c>
      <c r="H98" s="3">
        <f t="shared" ca="1" si="8"/>
        <v>9179.5398093545209</v>
      </c>
      <c r="I98" s="53">
        <f t="shared" ca="1" si="9"/>
        <v>168112.67983162496</v>
      </c>
      <c r="J98" s="55">
        <f t="shared" ca="1" si="11"/>
        <v>2436527.8654425484</v>
      </c>
      <c r="K98" s="20"/>
      <c r="L98" s="20"/>
      <c r="M98" s="20"/>
      <c r="O98" s="19">
        <f t="shared" si="12"/>
        <v>31</v>
      </c>
    </row>
    <row r="99" spans="2:15" ht="17.399999999999999" customHeight="1" x14ac:dyDescent="0.3">
      <c r="B99" s="48">
        <v>52</v>
      </c>
      <c r="C99" s="2">
        <f t="shared" ca="1" si="10"/>
        <v>2259235.6458015689</v>
      </c>
      <c r="D99" s="3">
        <f t="shared" ca="1" si="5"/>
        <v>1833614.9369162801</v>
      </c>
      <c r="E99" s="3">
        <f t="shared" ca="1" si="6"/>
        <v>425620.7088852888</v>
      </c>
      <c r="F99" s="3">
        <f t="shared" ca="1" si="7"/>
        <v>338087906.10642791</v>
      </c>
      <c r="G99" s="52">
        <v>46669</v>
      </c>
      <c r="H99" s="3">
        <f t="shared" ca="1" si="8"/>
        <v>9168.074684581401</v>
      </c>
      <c r="I99" s="53">
        <f t="shared" ca="1" si="9"/>
        <v>162486.49287135032</v>
      </c>
      <c r="J99" s="55">
        <f t="shared" ca="1" si="11"/>
        <v>2430890.2133575003</v>
      </c>
      <c r="K99" s="20"/>
      <c r="L99" s="20"/>
      <c r="M99" s="20"/>
      <c r="O99" s="19">
        <f t="shared" si="12"/>
        <v>30</v>
      </c>
    </row>
    <row r="100" spans="2:15" ht="17.399999999999999" customHeight="1" x14ac:dyDescent="0.3">
      <c r="B100" s="48">
        <v>53</v>
      </c>
      <c r="C100" s="2">
        <f t="shared" ca="1" si="10"/>
        <v>2259235.6458015689</v>
      </c>
      <c r="D100" s="3">
        <f t="shared" ca="1" si="5"/>
        <v>1831309.4914098179</v>
      </c>
      <c r="E100" s="3">
        <f t="shared" ca="1" si="6"/>
        <v>427926.15439175093</v>
      </c>
      <c r="F100" s="3">
        <f t="shared" ca="1" si="7"/>
        <v>337659979.95203614</v>
      </c>
      <c r="G100" s="52">
        <v>46700</v>
      </c>
      <c r="H100" s="3">
        <f t="shared" ca="1" si="8"/>
        <v>9156.5474570490896</v>
      </c>
      <c r="I100" s="53">
        <f t="shared" ca="1" si="9"/>
        <v>167691.60142878824</v>
      </c>
      <c r="J100" s="55">
        <f t="shared" ca="1" si="11"/>
        <v>2436083.7946874062</v>
      </c>
      <c r="K100" s="20"/>
      <c r="L100" s="20"/>
      <c r="M100" s="20"/>
      <c r="O100" s="19">
        <f t="shared" si="12"/>
        <v>31</v>
      </c>
    </row>
    <row r="101" spans="2:15" ht="17.399999999999999" customHeight="1" x14ac:dyDescent="0.3">
      <c r="B101" s="48">
        <v>54</v>
      </c>
      <c r="C101" s="2">
        <f t="shared" ca="1" si="10"/>
        <v>2259235.6458015689</v>
      </c>
      <c r="D101" s="3">
        <f t="shared" ca="1" si="5"/>
        <v>1828991.5580735293</v>
      </c>
      <c r="E101" s="3">
        <f t="shared" ca="1" si="6"/>
        <v>430244.08772803959</v>
      </c>
      <c r="F101" s="3">
        <f t="shared" ca="1" si="7"/>
        <v>337229735.86430812</v>
      </c>
      <c r="G101" s="52">
        <v>46730</v>
      </c>
      <c r="H101" s="3">
        <f t="shared" ca="1" si="8"/>
        <v>9144.9577903676472</v>
      </c>
      <c r="I101" s="53">
        <f t="shared" ca="1" si="9"/>
        <v>162076.79037697733</v>
      </c>
      <c r="J101" s="55">
        <f t="shared" ca="1" si="11"/>
        <v>2430457.3939689142</v>
      </c>
      <c r="K101" s="20"/>
      <c r="L101" s="20"/>
      <c r="M101" s="20"/>
      <c r="O101" s="19">
        <f t="shared" si="12"/>
        <v>30</v>
      </c>
    </row>
    <row r="102" spans="2:15" ht="17.399999999999999" customHeight="1" x14ac:dyDescent="0.3">
      <c r="B102" s="48">
        <v>55</v>
      </c>
      <c r="C102" s="2">
        <f t="shared" ca="1" si="10"/>
        <v>2259235.6458015689</v>
      </c>
      <c r="D102" s="3">
        <f t="shared" ca="1" si="5"/>
        <v>1826661.0692650024</v>
      </c>
      <c r="E102" s="3">
        <f t="shared" ca="1" si="6"/>
        <v>432574.57653656648</v>
      </c>
      <c r="F102" s="3">
        <f t="shared" ca="1" si="7"/>
        <v>336797161.28777152</v>
      </c>
      <c r="G102" s="52">
        <v>46761</v>
      </c>
      <c r="H102" s="3">
        <f t="shared" ca="1" si="8"/>
        <v>9133.3053463250126</v>
      </c>
      <c r="I102" s="53">
        <f t="shared" ca="1" si="9"/>
        <v>167265.94898869682</v>
      </c>
      <c r="J102" s="55">
        <f t="shared" ca="1" si="11"/>
        <v>2435634.9001365909</v>
      </c>
      <c r="K102" s="20"/>
      <c r="L102" s="20"/>
      <c r="M102" s="20"/>
      <c r="O102" s="19">
        <f t="shared" si="12"/>
        <v>31</v>
      </c>
    </row>
    <row r="103" spans="2:15" ht="17.399999999999999" customHeight="1" x14ac:dyDescent="0.3">
      <c r="B103" s="48">
        <v>56</v>
      </c>
      <c r="C103" s="2">
        <f t="shared" ca="1" si="10"/>
        <v>2259235.6458015689</v>
      </c>
      <c r="D103" s="3">
        <f t="shared" ca="1" si="5"/>
        <v>1824317.9569754291</v>
      </c>
      <c r="E103" s="3">
        <f t="shared" ca="1" si="6"/>
        <v>434917.68882613978</v>
      </c>
      <c r="F103" s="3">
        <f t="shared" ca="1" si="7"/>
        <v>336362243.59894538</v>
      </c>
      <c r="G103" s="52">
        <v>46792</v>
      </c>
      <c r="H103" s="3">
        <f t="shared" ca="1" si="8"/>
        <v>9121.5897848771456</v>
      </c>
      <c r="I103" s="53">
        <f t="shared" ca="1" si="9"/>
        <v>167051.39199873467</v>
      </c>
      <c r="J103" s="55">
        <f t="shared" ca="1" si="11"/>
        <v>2435408.627585181</v>
      </c>
      <c r="K103" s="20"/>
      <c r="L103" s="20"/>
      <c r="M103" s="20"/>
      <c r="O103" s="19">
        <f t="shared" si="12"/>
        <v>31</v>
      </c>
    </row>
    <row r="104" spans="2:15" ht="17.399999999999999" customHeight="1" x14ac:dyDescent="0.3">
      <c r="B104" s="48">
        <v>57</v>
      </c>
      <c r="C104" s="2">
        <f t="shared" ca="1" si="10"/>
        <v>2259235.6458015689</v>
      </c>
      <c r="D104" s="3">
        <f t="shared" ca="1" si="5"/>
        <v>1821962.152827621</v>
      </c>
      <c r="E104" s="3">
        <f t="shared" ca="1" si="6"/>
        <v>437273.4929739479</v>
      </c>
      <c r="F104" s="3">
        <f t="shared" ca="1" si="7"/>
        <v>335924970.10597146</v>
      </c>
      <c r="G104" s="52">
        <v>46821</v>
      </c>
      <c r="H104" s="3">
        <f t="shared" ca="1" si="8"/>
        <v>9109.8107641381048</v>
      </c>
      <c r="I104" s="53">
        <f t="shared" ca="1" si="9"/>
        <v>156072.08102991065</v>
      </c>
      <c r="J104" s="55">
        <f t="shared" ca="1" si="11"/>
        <v>2424417.5375956176</v>
      </c>
      <c r="K104" s="20"/>
      <c r="L104" s="20"/>
      <c r="M104" s="20"/>
      <c r="O104" s="19">
        <f t="shared" si="12"/>
        <v>29</v>
      </c>
    </row>
    <row r="105" spans="2:15" ht="17.399999999999999" customHeight="1" x14ac:dyDescent="0.3">
      <c r="B105" s="48">
        <v>58</v>
      </c>
      <c r="C105" s="2">
        <f t="shared" ca="1" si="10"/>
        <v>2259235.6458015689</v>
      </c>
      <c r="D105" s="3">
        <f t="shared" ca="1" si="5"/>
        <v>1819593.5880740122</v>
      </c>
      <c r="E105" s="3">
        <f t="shared" ca="1" si="6"/>
        <v>439642.05772755668</v>
      </c>
      <c r="F105" s="3">
        <f t="shared" ca="1" si="7"/>
        <v>335485328.04824388</v>
      </c>
      <c r="G105" s="52">
        <v>46852</v>
      </c>
      <c r="H105" s="3">
        <f t="shared" ca="1" si="8"/>
        <v>9097.9679403700611</v>
      </c>
      <c r="I105" s="53">
        <f t="shared" ca="1" si="9"/>
        <v>166618.78517256185</v>
      </c>
      <c r="J105" s="55">
        <f t="shared" ca="1" si="11"/>
        <v>2434952.3989145006</v>
      </c>
      <c r="K105" s="20"/>
      <c r="L105" s="20"/>
      <c r="M105" s="20"/>
      <c r="O105" s="19">
        <f t="shared" si="12"/>
        <v>31</v>
      </c>
    </row>
    <row r="106" spans="2:15" ht="17.399999999999999" customHeight="1" x14ac:dyDescent="0.3">
      <c r="B106" s="48">
        <v>59</v>
      </c>
      <c r="C106" s="2">
        <f t="shared" ca="1" si="10"/>
        <v>2259235.6458015689</v>
      </c>
      <c r="D106" s="3">
        <f t="shared" ca="1" si="5"/>
        <v>1817212.1935946543</v>
      </c>
      <c r="E106" s="3">
        <f t="shared" ca="1" si="6"/>
        <v>442023.45220691455</v>
      </c>
      <c r="F106" s="3">
        <f t="shared" ca="1" si="7"/>
        <v>335043304.59603697</v>
      </c>
      <c r="G106" s="52">
        <v>46882</v>
      </c>
      <c r="H106" s="3">
        <f t="shared" ca="1" si="8"/>
        <v>9086.0609679732715</v>
      </c>
      <c r="I106" s="53">
        <f t="shared" ca="1" si="9"/>
        <v>161032.95746315704</v>
      </c>
      <c r="J106" s="55">
        <f t="shared" ca="1" si="11"/>
        <v>2429354.6642326992</v>
      </c>
      <c r="K106" s="20"/>
      <c r="L106" s="20"/>
      <c r="M106" s="20"/>
      <c r="O106" s="19">
        <f t="shared" si="12"/>
        <v>30</v>
      </c>
    </row>
    <row r="107" spans="2:15" ht="17.399999999999999" customHeight="1" x14ac:dyDescent="0.3">
      <c r="B107" s="48">
        <v>60</v>
      </c>
      <c r="C107" s="2">
        <f t="shared" ca="1" si="10"/>
        <v>2259235.6458015689</v>
      </c>
      <c r="D107" s="3">
        <f t="shared" ca="1" si="5"/>
        <v>1814817.8998952003</v>
      </c>
      <c r="E107" s="3">
        <f t="shared" ca="1" si="6"/>
        <v>444417.7459063686</v>
      </c>
      <c r="F107" s="3">
        <f t="shared" ca="1" si="7"/>
        <v>334598886.85013062</v>
      </c>
      <c r="G107" s="52">
        <v>46913</v>
      </c>
      <c r="H107" s="3">
        <f t="shared" ca="1" si="8"/>
        <v>9074.0894994760019</v>
      </c>
      <c r="I107" s="53">
        <f t="shared" ca="1" si="9"/>
        <v>166181.47907963433</v>
      </c>
      <c r="J107" s="55">
        <f t="shared" ca="1" si="11"/>
        <v>2434491.2143806792</v>
      </c>
      <c r="K107" s="20"/>
      <c r="L107" s="20"/>
      <c r="M107" s="20"/>
      <c r="O107" s="19">
        <f t="shared" si="12"/>
        <v>31</v>
      </c>
    </row>
    <row r="108" spans="2:15" ht="17.399999999999999" customHeight="1" x14ac:dyDescent="0.3">
      <c r="B108" s="48">
        <v>61</v>
      </c>
      <c r="C108" s="2">
        <f t="shared" ca="1" si="10"/>
        <v>2259235.6458015689</v>
      </c>
      <c r="D108" s="3">
        <f t="shared" ca="1" si="5"/>
        <v>1812410.6371048742</v>
      </c>
      <c r="E108" s="3">
        <f t="shared" ca="1" si="6"/>
        <v>446825.00869669463</v>
      </c>
      <c r="F108" s="3">
        <f t="shared" ca="1" si="7"/>
        <v>334152061.84143394</v>
      </c>
      <c r="G108" s="52">
        <v>46943</v>
      </c>
      <c r="H108" s="3">
        <f t="shared" ca="1" si="8"/>
        <v>9062.0531855243717</v>
      </c>
      <c r="I108" s="53">
        <f t="shared" ca="1" si="9"/>
        <v>160607.46568806269</v>
      </c>
      <c r="J108" s="55">
        <f t="shared" ca="1" si="11"/>
        <v>2428905.1646751561</v>
      </c>
      <c r="K108" s="20"/>
      <c r="L108" s="20"/>
      <c r="M108" s="20"/>
      <c r="O108" s="19">
        <f t="shared" si="12"/>
        <v>30</v>
      </c>
    </row>
    <row r="109" spans="2:15" ht="17.399999999999999" customHeight="1" x14ac:dyDescent="0.3">
      <c r="B109" s="48">
        <v>62</v>
      </c>
      <c r="C109" s="2">
        <f t="shared" ca="1" si="10"/>
        <v>2259235.6458015689</v>
      </c>
      <c r="D109" s="3">
        <f t="shared" ca="1" si="5"/>
        <v>1809990.334974434</v>
      </c>
      <c r="E109" s="3">
        <f t="shared" ca="1" si="6"/>
        <v>449245.31082713488</v>
      </c>
      <c r="F109" s="3">
        <f t="shared" ca="1" si="7"/>
        <v>333702816.53060681</v>
      </c>
      <c r="G109" s="52">
        <v>46974</v>
      </c>
      <c r="H109" s="3">
        <f t="shared" ca="1" si="8"/>
        <v>9049.9516748721708</v>
      </c>
      <c r="I109" s="53">
        <f t="shared" ca="1" si="9"/>
        <v>165739.42267335122</v>
      </c>
      <c r="J109" s="55">
        <f t="shared" ca="1" si="11"/>
        <v>2434025.0201497921</v>
      </c>
      <c r="K109" s="20"/>
      <c r="L109" s="20"/>
      <c r="M109" s="20"/>
      <c r="O109" s="19">
        <f t="shared" si="12"/>
        <v>31</v>
      </c>
    </row>
    <row r="110" spans="2:15" ht="17.399999999999999" customHeight="1" x14ac:dyDescent="0.3">
      <c r="B110" s="48">
        <v>63</v>
      </c>
      <c r="C110" s="2">
        <f t="shared" ca="1" si="10"/>
        <v>2259235.6458015689</v>
      </c>
      <c r="D110" s="3">
        <f t="shared" ca="1" si="5"/>
        <v>1807556.9228741203</v>
      </c>
      <c r="E110" s="3">
        <f t="shared" ca="1" si="6"/>
        <v>451678.72292744857</v>
      </c>
      <c r="F110" s="3">
        <f t="shared" ca="1" si="7"/>
        <v>333251137.80767936</v>
      </c>
      <c r="G110" s="52">
        <v>47005</v>
      </c>
      <c r="H110" s="3">
        <f t="shared" ca="1" si="8"/>
        <v>9037.784614370601</v>
      </c>
      <c r="I110" s="53">
        <f t="shared" ca="1" si="9"/>
        <v>165516.59699918097</v>
      </c>
      <c r="J110" s="55">
        <f t="shared" ca="1" si="11"/>
        <v>2433790.0274151205</v>
      </c>
      <c r="K110" s="20"/>
      <c r="L110" s="20"/>
      <c r="M110" s="20"/>
      <c r="O110" s="19">
        <f t="shared" si="12"/>
        <v>31</v>
      </c>
    </row>
    <row r="111" spans="2:15" ht="17.399999999999999" customHeight="1" x14ac:dyDescent="0.3">
      <c r="B111" s="48">
        <v>64</v>
      </c>
      <c r="C111" s="2">
        <f t="shared" ca="1" si="10"/>
        <v>2259235.6458015689</v>
      </c>
      <c r="D111" s="3">
        <f t="shared" ca="1" si="5"/>
        <v>1805110.3297915966</v>
      </c>
      <c r="E111" s="3">
        <f t="shared" ca="1" si="6"/>
        <v>454125.31600997224</v>
      </c>
      <c r="F111" s="3">
        <f t="shared" ca="1" si="7"/>
        <v>332797012.49166936</v>
      </c>
      <c r="G111" s="52">
        <v>47035</v>
      </c>
      <c r="H111" s="3">
        <f t="shared" ca="1" si="8"/>
        <v>9025.5516489579823</v>
      </c>
      <c r="I111" s="53">
        <f t="shared" ca="1" si="9"/>
        <v>159960.54614768608</v>
      </c>
      <c r="J111" s="55">
        <f t="shared" ca="1" si="11"/>
        <v>2428221.743598213</v>
      </c>
      <c r="K111" s="20"/>
      <c r="L111" s="20"/>
      <c r="M111" s="20"/>
      <c r="O111" s="19">
        <f t="shared" si="12"/>
        <v>30</v>
      </c>
    </row>
    <row r="112" spans="2:15" ht="17.399999999999999" customHeight="1" x14ac:dyDescent="0.3">
      <c r="B112" s="48">
        <v>65</v>
      </c>
      <c r="C112" s="2">
        <f t="shared" ca="1" si="10"/>
        <v>2259235.6458015689</v>
      </c>
      <c r="D112" s="3">
        <f t="shared" ref="D112:D175" ca="1" si="13">+F111*(($H$6/100)/$H$9)</f>
        <v>1802650.4843298758</v>
      </c>
      <c r="E112" s="3">
        <f t="shared" ref="E112:E175" ca="1" si="14">+C112-D112</f>
        <v>456585.16147169308</v>
      </c>
      <c r="F112" s="3">
        <f t="shared" ref="F112:F175" ca="1" si="15">IF(F111&lt;1,0,+F111-E112)</f>
        <v>332340427.33019769</v>
      </c>
      <c r="G112" s="52">
        <v>47066</v>
      </c>
      <c r="H112" s="3">
        <f t="shared" ref="H112:H175" ca="1" si="16">+D112*$H$7/100</f>
        <v>9013.2524216493784</v>
      </c>
      <c r="I112" s="53">
        <f t="shared" ref="I112:I175" ca="1" si="17">+F111*$R$41*O112</f>
        <v>165067.31819586799</v>
      </c>
      <c r="J112" s="55">
        <f t="shared" ca="1" si="11"/>
        <v>2433316.2164190859</v>
      </c>
      <c r="K112" s="20"/>
      <c r="L112" s="20"/>
      <c r="M112" s="20"/>
      <c r="O112" s="19">
        <f t="shared" si="12"/>
        <v>31</v>
      </c>
    </row>
    <row r="113" spans="2:15" ht="17.399999999999999" customHeight="1" x14ac:dyDescent="0.3">
      <c r="B113" s="48">
        <v>66</v>
      </c>
      <c r="C113" s="2">
        <f t="shared" ref="C113:C176" ca="1" si="18">IF(F112&lt;1,0,+$H$8)</f>
        <v>2259235.6458015689</v>
      </c>
      <c r="D113" s="3">
        <f t="shared" ca="1" si="13"/>
        <v>1800177.3147052375</v>
      </c>
      <c r="E113" s="3">
        <f t="shared" ca="1" si="14"/>
        <v>459058.33109633136</v>
      </c>
      <c r="F113" s="3">
        <f t="shared" ca="1" si="15"/>
        <v>331881368.99910134</v>
      </c>
      <c r="G113" s="52">
        <v>47096</v>
      </c>
      <c r="H113" s="3">
        <f t="shared" ca="1" si="16"/>
        <v>9000.8865735261879</v>
      </c>
      <c r="I113" s="53">
        <f t="shared" ca="1" si="17"/>
        <v>159523.40511849488</v>
      </c>
      <c r="J113" s="55">
        <f t="shared" ref="J113:J176" ca="1" si="19">+C113+H113+I113</f>
        <v>2427759.9374935897</v>
      </c>
      <c r="K113" s="20"/>
      <c r="L113" s="20"/>
      <c r="M113" s="20"/>
      <c r="O113" s="19">
        <f t="shared" ref="O113:O176" si="20">+G113-G112</f>
        <v>30</v>
      </c>
    </row>
    <row r="114" spans="2:15" ht="17.399999999999999" customHeight="1" x14ac:dyDescent="0.3">
      <c r="B114" s="48">
        <v>67</v>
      </c>
      <c r="C114" s="2">
        <f t="shared" ca="1" si="18"/>
        <v>2259235.6458015689</v>
      </c>
      <c r="D114" s="3">
        <f t="shared" ca="1" si="13"/>
        <v>1797690.7487451322</v>
      </c>
      <c r="E114" s="3">
        <f t="shared" ca="1" si="14"/>
        <v>461544.89705643663</v>
      </c>
      <c r="F114" s="3">
        <f t="shared" ca="1" si="15"/>
        <v>331419824.10204488</v>
      </c>
      <c r="G114" s="52">
        <v>47127</v>
      </c>
      <c r="H114" s="3">
        <f t="shared" ca="1" si="16"/>
        <v>8988.4537437256604</v>
      </c>
      <c r="I114" s="53">
        <f t="shared" ca="1" si="17"/>
        <v>164613.15902355424</v>
      </c>
      <c r="J114" s="55">
        <f t="shared" ca="1" si="19"/>
        <v>2432837.2585688485</v>
      </c>
      <c r="K114" s="20"/>
      <c r="L114" s="20"/>
      <c r="M114" s="20"/>
      <c r="O114" s="19">
        <f t="shared" si="20"/>
        <v>31</v>
      </c>
    </row>
    <row r="115" spans="2:15" ht="17.399999999999999" customHeight="1" x14ac:dyDescent="0.3">
      <c r="B115" s="48">
        <v>68</v>
      </c>
      <c r="C115" s="2">
        <f t="shared" ca="1" si="18"/>
        <v>2259235.6458015689</v>
      </c>
      <c r="D115" s="3">
        <f t="shared" ca="1" si="13"/>
        <v>1795190.7138860766</v>
      </c>
      <c r="E115" s="3">
        <f t="shared" ca="1" si="14"/>
        <v>464044.93191549229</v>
      </c>
      <c r="F115" s="3">
        <f t="shared" ca="1" si="15"/>
        <v>330955779.17012936</v>
      </c>
      <c r="G115" s="52">
        <v>47158</v>
      </c>
      <c r="H115" s="3">
        <f t="shared" ca="1" si="16"/>
        <v>8975.9535694303831</v>
      </c>
      <c r="I115" s="53">
        <f t="shared" ca="1" si="17"/>
        <v>164384.23275461426</v>
      </c>
      <c r="J115" s="55">
        <f t="shared" ca="1" si="19"/>
        <v>2432595.8321256135</v>
      </c>
      <c r="K115" s="20"/>
      <c r="L115" s="20"/>
      <c r="M115" s="20"/>
      <c r="O115" s="19">
        <f t="shared" si="20"/>
        <v>31</v>
      </c>
    </row>
    <row r="116" spans="2:15" ht="17.399999999999999" customHeight="1" x14ac:dyDescent="0.3">
      <c r="B116" s="48">
        <v>69</v>
      </c>
      <c r="C116" s="2">
        <f t="shared" ca="1" si="18"/>
        <v>2259235.6458015689</v>
      </c>
      <c r="D116" s="3">
        <f t="shared" ca="1" si="13"/>
        <v>1792677.1371715341</v>
      </c>
      <c r="E116" s="3">
        <f t="shared" ca="1" si="14"/>
        <v>466558.50863003475</v>
      </c>
      <c r="F116" s="3">
        <f t="shared" ca="1" si="15"/>
        <v>330489220.66149932</v>
      </c>
      <c r="G116" s="52">
        <v>47186</v>
      </c>
      <c r="H116" s="3">
        <f t="shared" ca="1" si="16"/>
        <v>8963.385685857671</v>
      </c>
      <c r="I116" s="53">
        <f t="shared" ca="1" si="17"/>
        <v>148268.18906821794</v>
      </c>
      <c r="J116" s="55">
        <f t="shared" ca="1" si="19"/>
        <v>2416467.2205556445</v>
      </c>
      <c r="K116" s="20"/>
      <c r="L116" s="20"/>
      <c r="M116" s="20"/>
      <c r="O116" s="19">
        <f t="shared" si="20"/>
        <v>28</v>
      </c>
    </row>
    <row r="117" spans="2:15" ht="17.399999999999999" customHeight="1" x14ac:dyDescent="0.3">
      <c r="B117" s="48">
        <v>70</v>
      </c>
      <c r="C117" s="2">
        <f t="shared" ca="1" si="18"/>
        <v>2259235.6458015689</v>
      </c>
      <c r="D117" s="3">
        <f t="shared" ca="1" si="13"/>
        <v>1790149.945249788</v>
      </c>
      <c r="E117" s="3">
        <f t="shared" ca="1" si="14"/>
        <v>469085.70055178087</v>
      </c>
      <c r="F117" s="3">
        <f t="shared" ca="1" si="15"/>
        <v>330020134.96094751</v>
      </c>
      <c r="G117" s="52">
        <v>47217</v>
      </c>
      <c r="H117" s="3">
        <f t="shared" ca="1" si="16"/>
        <v>8950.7497262489396</v>
      </c>
      <c r="I117" s="53">
        <f t="shared" ca="1" si="17"/>
        <v>163922.65344810367</v>
      </c>
      <c r="J117" s="55">
        <f t="shared" ca="1" si="19"/>
        <v>2432109.0489759212</v>
      </c>
      <c r="K117" s="20"/>
      <c r="L117" s="20"/>
      <c r="M117" s="20"/>
      <c r="O117" s="19">
        <f t="shared" si="20"/>
        <v>31</v>
      </c>
    </row>
    <row r="118" spans="2:15" ht="17.399999999999999" customHeight="1" x14ac:dyDescent="0.3">
      <c r="B118" s="48">
        <v>71</v>
      </c>
      <c r="C118" s="2">
        <f t="shared" ca="1" si="18"/>
        <v>2259235.6458015689</v>
      </c>
      <c r="D118" s="3">
        <f t="shared" ca="1" si="13"/>
        <v>1787609.0643717991</v>
      </c>
      <c r="E118" s="3">
        <f t="shared" ca="1" si="14"/>
        <v>471626.58142976975</v>
      </c>
      <c r="F118" s="3">
        <f t="shared" ca="1" si="15"/>
        <v>329548508.37951773</v>
      </c>
      <c r="G118" s="52">
        <v>47247</v>
      </c>
      <c r="H118" s="3">
        <f t="shared" ca="1" si="16"/>
        <v>8938.0453218589955</v>
      </c>
      <c r="I118" s="53">
        <f t="shared" ca="1" si="17"/>
        <v>158409.66478125477</v>
      </c>
      <c r="J118" s="55">
        <f t="shared" ca="1" si="19"/>
        <v>2426583.3559046825</v>
      </c>
      <c r="K118" s="20"/>
      <c r="L118" s="20"/>
      <c r="M118" s="20"/>
      <c r="O118" s="19">
        <f t="shared" si="20"/>
        <v>30</v>
      </c>
    </row>
    <row r="119" spans="2:15" ht="17.399999999999999" customHeight="1" x14ac:dyDescent="0.3">
      <c r="B119" s="48">
        <v>72</v>
      </c>
      <c r="C119" s="2">
        <f t="shared" ca="1" si="18"/>
        <v>2259235.6458015689</v>
      </c>
      <c r="D119" s="3">
        <f t="shared" ca="1" si="13"/>
        <v>1785054.4203890543</v>
      </c>
      <c r="E119" s="3">
        <f t="shared" ca="1" si="14"/>
        <v>474181.22541251453</v>
      </c>
      <c r="F119" s="3">
        <f t="shared" ca="1" si="15"/>
        <v>329074327.15410525</v>
      </c>
      <c r="G119" s="52">
        <v>47278</v>
      </c>
      <c r="H119" s="3">
        <f t="shared" ca="1" si="16"/>
        <v>8925.2721019452711</v>
      </c>
      <c r="I119" s="53">
        <f t="shared" ca="1" si="17"/>
        <v>163456.0601562408</v>
      </c>
      <c r="J119" s="55">
        <f t="shared" ca="1" si="19"/>
        <v>2431616.9780597547</v>
      </c>
      <c r="K119" s="20"/>
      <c r="L119" s="20"/>
      <c r="M119" s="20"/>
      <c r="O119" s="19">
        <f t="shared" si="20"/>
        <v>31</v>
      </c>
    </row>
    <row r="120" spans="2:15" ht="17.399999999999999" customHeight="1" x14ac:dyDescent="0.3">
      <c r="B120" s="48">
        <v>73</v>
      </c>
      <c r="C120" s="2">
        <f t="shared" ca="1" si="18"/>
        <v>2259235.6458015689</v>
      </c>
      <c r="D120" s="3">
        <f t="shared" ca="1" si="13"/>
        <v>1782485.9387514035</v>
      </c>
      <c r="E120" s="3">
        <f t="shared" ca="1" si="14"/>
        <v>476749.70705016539</v>
      </c>
      <c r="F120" s="3">
        <f t="shared" ca="1" si="15"/>
        <v>328597577.4470551</v>
      </c>
      <c r="G120" s="52">
        <v>47308</v>
      </c>
      <c r="H120" s="3">
        <f t="shared" ca="1" si="16"/>
        <v>8912.429693757018</v>
      </c>
      <c r="I120" s="53">
        <f t="shared" ca="1" si="17"/>
        <v>157955.67703397051</v>
      </c>
      <c r="J120" s="55">
        <f t="shared" ca="1" si="19"/>
        <v>2426103.7525292966</v>
      </c>
      <c r="K120" s="20"/>
      <c r="L120" s="20"/>
      <c r="M120" s="20"/>
      <c r="O120" s="19">
        <f t="shared" si="20"/>
        <v>30</v>
      </c>
    </row>
    <row r="121" spans="2:15" ht="17.399999999999999" customHeight="1" x14ac:dyDescent="0.3">
      <c r="B121" s="48">
        <v>74</v>
      </c>
      <c r="C121" s="2">
        <f t="shared" ca="1" si="18"/>
        <v>2259235.6458015689</v>
      </c>
      <c r="D121" s="3">
        <f t="shared" ca="1" si="13"/>
        <v>1779903.5445048818</v>
      </c>
      <c r="E121" s="3">
        <f t="shared" ca="1" si="14"/>
        <v>479332.10129668703</v>
      </c>
      <c r="F121" s="3">
        <f t="shared" ca="1" si="15"/>
        <v>328118245.34575844</v>
      </c>
      <c r="G121" s="52">
        <v>47339</v>
      </c>
      <c r="H121" s="3">
        <f t="shared" ca="1" si="16"/>
        <v>8899.5177225244097</v>
      </c>
      <c r="I121" s="53">
        <f t="shared" ca="1" si="17"/>
        <v>162984.39841373931</v>
      </c>
      <c r="J121" s="55">
        <f t="shared" ca="1" si="19"/>
        <v>2431119.5619378323</v>
      </c>
      <c r="K121" s="20"/>
      <c r="L121" s="20"/>
      <c r="M121" s="20"/>
      <c r="O121" s="19">
        <f t="shared" si="20"/>
        <v>31</v>
      </c>
    </row>
    <row r="122" spans="2:15" ht="17.399999999999999" customHeight="1" x14ac:dyDescent="0.3">
      <c r="B122" s="48">
        <v>75</v>
      </c>
      <c r="C122" s="2">
        <f t="shared" ca="1" si="18"/>
        <v>2259235.6458015689</v>
      </c>
      <c r="D122" s="3">
        <f t="shared" ca="1" si="13"/>
        <v>1777307.1622895249</v>
      </c>
      <c r="E122" s="3">
        <f t="shared" ca="1" si="14"/>
        <v>481928.48351204395</v>
      </c>
      <c r="F122" s="3">
        <f t="shared" ca="1" si="15"/>
        <v>327636316.86224639</v>
      </c>
      <c r="G122" s="52">
        <v>47370</v>
      </c>
      <c r="H122" s="3">
        <f t="shared" ca="1" si="16"/>
        <v>8886.5358114476239</v>
      </c>
      <c r="I122" s="53">
        <f t="shared" ca="1" si="17"/>
        <v>162746.64969149616</v>
      </c>
      <c r="J122" s="55">
        <f t="shared" ca="1" si="19"/>
        <v>2430868.8313045125</v>
      </c>
      <c r="K122" s="20"/>
      <c r="L122" s="20"/>
      <c r="M122" s="20"/>
      <c r="O122" s="19">
        <f t="shared" si="20"/>
        <v>31</v>
      </c>
    </row>
    <row r="123" spans="2:15" ht="17.399999999999999" customHeight="1" x14ac:dyDescent="0.3">
      <c r="B123" s="48">
        <v>76</v>
      </c>
      <c r="C123" s="2">
        <f t="shared" ca="1" si="18"/>
        <v>2259235.6458015689</v>
      </c>
      <c r="D123" s="3">
        <f t="shared" ca="1" si="13"/>
        <v>1774696.7163371681</v>
      </c>
      <c r="E123" s="3">
        <f t="shared" ca="1" si="14"/>
        <v>484538.92946440075</v>
      </c>
      <c r="F123" s="3">
        <f t="shared" ca="1" si="15"/>
        <v>327151777.93278199</v>
      </c>
      <c r="G123" s="52">
        <v>47400</v>
      </c>
      <c r="H123" s="3">
        <f t="shared" ca="1" si="16"/>
        <v>8873.4835816858413</v>
      </c>
      <c r="I123" s="53">
        <f t="shared" ca="1" si="17"/>
        <v>157265.43209387825</v>
      </c>
      <c r="J123" s="55">
        <f t="shared" ca="1" si="19"/>
        <v>2425374.5614771331</v>
      </c>
      <c r="K123" s="20"/>
      <c r="L123" s="20"/>
      <c r="M123" s="20"/>
      <c r="O123" s="19">
        <f t="shared" si="20"/>
        <v>30</v>
      </c>
    </row>
    <row r="124" spans="2:15" ht="17.399999999999999" customHeight="1" x14ac:dyDescent="0.3">
      <c r="B124" s="48">
        <v>77</v>
      </c>
      <c r="C124" s="2">
        <f t="shared" ca="1" si="18"/>
        <v>2259235.6458015689</v>
      </c>
      <c r="D124" s="3">
        <f t="shared" ca="1" si="13"/>
        <v>1772072.1304692358</v>
      </c>
      <c r="E124" s="3">
        <f t="shared" ca="1" si="14"/>
        <v>487163.51533233305</v>
      </c>
      <c r="F124" s="3">
        <f t="shared" ca="1" si="15"/>
        <v>326664614.41744965</v>
      </c>
      <c r="G124" s="52">
        <v>47431</v>
      </c>
      <c r="H124" s="3">
        <f t="shared" ca="1" si="16"/>
        <v>8860.3606523461785</v>
      </c>
      <c r="I124" s="53">
        <f t="shared" ca="1" si="17"/>
        <v>162267.28185465984</v>
      </c>
      <c r="J124" s="55">
        <f t="shared" ca="1" si="19"/>
        <v>2430363.2883085748</v>
      </c>
      <c r="K124" s="20"/>
      <c r="L124" s="20"/>
      <c r="M124" s="20"/>
      <c r="O124" s="19">
        <f t="shared" si="20"/>
        <v>31</v>
      </c>
    </row>
    <row r="125" spans="2:15" ht="17.399999999999999" customHeight="1" x14ac:dyDescent="0.3">
      <c r="B125" s="48">
        <v>78</v>
      </c>
      <c r="C125" s="2">
        <f t="shared" ca="1" si="18"/>
        <v>2259235.6458015689</v>
      </c>
      <c r="D125" s="3">
        <f t="shared" ca="1" si="13"/>
        <v>1769433.328094519</v>
      </c>
      <c r="E125" s="3">
        <f t="shared" ca="1" si="14"/>
        <v>489802.31770704989</v>
      </c>
      <c r="F125" s="3">
        <f t="shared" ca="1" si="15"/>
        <v>326174812.09974259</v>
      </c>
      <c r="G125" s="52">
        <v>47461</v>
      </c>
      <c r="H125" s="3">
        <f t="shared" ca="1" si="16"/>
        <v>8847.1666404725947</v>
      </c>
      <c r="I125" s="53">
        <f t="shared" ca="1" si="17"/>
        <v>156799.01492037583</v>
      </c>
      <c r="J125" s="55">
        <f t="shared" ca="1" si="19"/>
        <v>2424881.8273624172</v>
      </c>
      <c r="K125" s="20"/>
      <c r="L125" s="20"/>
      <c r="M125" s="20"/>
      <c r="O125" s="19">
        <f t="shared" si="20"/>
        <v>30</v>
      </c>
    </row>
    <row r="126" spans="2:15" ht="17.399999999999999" customHeight="1" x14ac:dyDescent="0.3">
      <c r="B126" s="48">
        <v>79</v>
      </c>
      <c r="C126" s="2">
        <f t="shared" ca="1" si="18"/>
        <v>2259235.6458015689</v>
      </c>
      <c r="D126" s="3">
        <f t="shared" ca="1" si="13"/>
        <v>1766780.232206939</v>
      </c>
      <c r="E126" s="3">
        <f t="shared" ca="1" si="14"/>
        <v>492455.41359462985</v>
      </c>
      <c r="F126" s="3">
        <f t="shared" ca="1" si="15"/>
        <v>325682356.68614799</v>
      </c>
      <c r="G126" s="52">
        <v>47492</v>
      </c>
      <c r="H126" s="3">
        <f t="shared" ca="1" si="16"/>
        <v>8833.9011610346952</v>
      </c>
      <c r="I126" s="53">
        <f t="shared" ca="1" si="17"/>
        <v>161782.70680147232</v>
      </c>
      <c r="J126" s="55">
        <f t="shared" ca="1" si="19"/>
        <v>2429852.2537640757</v>
      </c>
      <c r="K126" s="20"/>
      <c r="L126" s="20"/>
      <c r="M126" s="20"/>
      <c r="O126" s="19">
        <f t="shared" si="20"/>
        <v>31</v>
      </c>
    </row>
    <row r="127" spans="2:15" ht="17.399999999999999" customHeight="1" x14ac:dyDescent="0.3">
      <c r="B127" s="48">
        <v>80</v>
      </c>
      <c r="C127" s="2">
        <f t="shared" ca="1" si="18"/>
        <v>2259235.6458015689</v>
      </c>
      <c r="D127" s="3">
        <f t="shared" ca="1" si="13"/>
        <v>1764112.7653833018</v>
      </c>
      <c r="E127" s="3">
        <f t="shared" ca="1" si="14"/>
        <v>495122.8804182671</v>
      </c>
      <c r="F127" s="3">
        <f t="shared" ca="1" si="15"/>
        <v>325187233.80572975</v>
      </c>
      <c r="G127" s="52">
        <v>47523</v>
      </c>
      <c r="H127" s="3">
        <f t="shared" ca="1" si="16"/>
        <v>8820.5638269165083</v>
      </c>
      <c r="I127" s="53">
        <f t="shared" ca="1" si="17"/>
        <v>161538.44891632939</v>
      </c>
      <c r="J127" s="55">
        <f t="shared" ca="1" si="19"/>
        <v>2429594.6585448151</v>
      </c>
      <c r="K127" s="20"/>
      <c r="L127" s="20"/>
      <c r="M127" s="20"/>
      <c r="O127" s="19">
        <f t="shared" si="20"/>
        <v>31</v>
      </c>
    </row>
    <row r="128" spans="2:15" ht="17.399999999999999" customHeight="1" x14ac:dyDescent="0.3">
      <c r="B128" s="48">
        <v>81</v>
      </c>
      <c r="C128" s="2">
        <f t="shared" ca="1" si="18"/>
        <v>2259235.6458015689</v>
      </c>
      <c r="D128" s="3">
        <f t="shared" ca="1" si="13"/>
        <v>1761430.8497810361</v>
      </c>
      <c r="E128" s="3">
        <f t="shared" ca="1" si="14"/>
        <v>497804.79602053273</v>
      </c>
      <c r="F128" s="3">
        <f t="shared" ca="1" si="15"/>
        <v>324689429.00970924</v>
      </c>
      <c r="G128" s="52">
        <v>47551</v>
      </c>
      <c r="H128" s="3">
        <f t="shared" ca="1" si="16"/>
        <v>8807.1542489051808</v>
      </c>
      <c r="I128" s="53">
        <f t="shared" ca="1" si="17"/>
        <v>145683.88074496691</v>
      </c>
      <c r="J128" s="55">
        <f t="shared" ca="1" si="19"/>
        <v>2413726.6807954414</v>
      </c>
      <c r="K128" s="20"/>
      <c r="L128" s="20"/>
      <c r="M128" s="20"/>
      <c r="O128" s="19">
        <f t="shared" si="20"/>
        <v>28</v>
      </c>
    </row>
    <row r="129" spans="2:15" ht="17.399999999999999" customHeight="1" x14ac:dyDescent="0.3">
      <c r="B129" s="48">
        <v>82</v>
      </c>
      <c r="C129" s="2">
        <f t="shared" ca="1" si="18"/>
        <v>2259235.6458015689</v>
      </c>
      <c r="D129" s="3">
        <f t="shared" ca="1" si="13"/>
        <v>1758734.407135925</v>
      </c>
      <c r="E129" s="3">
        <f t="shared" ca="1" si="14"/>
        <v>500501.23866564385</v>
      </c>
      <c r="F129" s="3">
        <f t="shared" ca="1" si="15"/>
        <v>324188927.7710436</v>
      </c>
      <c r="G129" s="52">
        <v>47582</v>
      </c>
      <c r="H129" s="3">
        <f t="shared" ca="1" si="16"/>
        <v>8793.672035679625</v>
      </c>
      <c r="I129" s="53">
        <f t="shared" ca="1" si="17"/>
        <v>161045.95678881576</v>
      </c>
      <c r="J129" s="55">
        <f t="shared" ca="1" si="19"/>
        <v>2429075.2746260641</v>
      </c>
      <c r="K129" s="20"/>
      <c r="L129" s="20"/>
      <c r="M129" s="20"/>
      <c r="O129" s="19">
        <f t="shared" si="20"/>
        <v>31</v>
      </c>
    </row>
    <row r="130" spans="2:15" ht="17.399999999999999" customHeight="1" x14ac:dyDescent="0.3">
      <c r="B130" s="48">
        <v>83</v>
      </c>
      <c r="C130" s="2">
        <f t="shared" ca="1" si="18"/>
        <v>2259235.6458015689</v>
      </c>
      <c r="D130" s="3">
        <f t="shared" ca="1" si="13"/>
        <v>1756023.3587598195</v>
      </c>
      <c r="E130" s="3">
        <f t="shared" ca="1" si="14"/>
        <v>503212.28704174934</v>
      </c>
      <c r="F130" s="3">
        <f t="shared" ca="1" si="15"/>
        <v>323685715.48400187</v>
      </c>
      <c r="G130" s="52">
        <v>47612</v>
      </c>
      <c r="H130" s="3">
        <f t="shared" ca="1" si="16"/>
        <v>8780.1167937990976</v>
      </c>
      <c r="I130" s="53">
        <f t="shared" ca="1" si="17"/>
        <v>155610.68533010094</v>
      </c>
      <c r="J130" s="55">
        <f t="shared" ca="1" si="19"/>
        <v>2423626.4479254689</v>
      </c>
      <c r="K130" s="20"/>
      <c r="L130" s="20"/>
      <c r="M130" s="20"/>
      <c r="O130" s="19">
        <f t="shared" si="20"/>
        <v>30</v>
      </c>
    </row>
    <row r="131" spans="2:15" ht="17.399999999999999" customHeight="1" x14ac:dyDescent="0.3">
      <c r="B131" s="48">
        <v>84</v>
      </c>
      <c r="C131" s="2">
        <f t="shared" ca="1" si="18"/>
        <v>2259235.6458015689</v>
      </c>
      <c r="D131" s="3">
        <f t="shared" ca="1" si="13"/>
        <v>1753297.6255383436</v>
      </c>
      <c r="E131" s="3">
        <f t="shared" ca="1" si="14"/>
        <v>505938.02026322531</v>
      </c>
      <c r="F131" s="3">
        <f t="shared" ca="1" si="15"/>
        <v>323179777.46373862</v>
      </c>
      <c r="G131" s="52">
        <v>47643</v>
      </c>
      <c r="H131" s="3">
        <f t="shared" ca="1" si="16"/>
        <v>8766.4881276917185</v>
      </c>
      <c r="I131" s="53">
        <f t="shared" ca="1" si="17"/>
        <v>160548.11488006491</v>
      </c>
      <c r="J131" s="55">
        <f t="shared" ca="1" si="19"/>
        <v>2428550.2488093255</v>
      </c>
      <c r="K131" s="20"/>
      <c r="L131" s="20"/>
      <c r="M131" s="20"/>
      <c r="O131" s="19">
        <f t="shared" si="20"/>
        <v>31</v>
      </c>
    </row>
    <row r="132" spans="2:15" ht="17.399999999999999" customHeight="1" x14ac:dyDescent="0.3">
      <c r="B132" s="48">
        <v>85</v>
      </c>
      <c r="C132" s="2">
        <f t="shared" ca="1" si="18"/>
        <v>2259235.6458015689</v>
      </c>
      <c r="D132" s="3">
        <f t="shared" ca="1" si="13"/>
        <v>1750557.1279285843</v>
      </c>
      <c r="E132" s="3">
        <f t="shared" ca="1" si="14"/>
        <v>508678.51787298452</v>
      </c>
      <c r="F132" s="3">
        <f t="shared" ca="1" si="15"/>
        <v>322671098.94586563</v>
      </c>
      <c r="G132" s="52">
        <v>47673</v>
      </c>
      <c r="H132" s="3">
        <f t="shared" ca="1" si="16"/>
        <v>8752.7856396429215</v>
      </c>
      <c r="I132" s="53">
        <f t="shared" ca="1" si="17"/>
        <v>155126.29318259453</v>
      </c>
      <c r="J132" s="55">
        <f t="shared" ca="1" si="19"/>
        <v>2423114.7246238063</v>
      </c>
      <c r="K132" s="20"/>
      <c r="L132" s="20"/>
      <c r="M132" s="20"/>
      <c r="O132" s="19">
        <f t="shared" si="20"/>
        <v>30</v>
      </c>
    </row>
    <row r="133" spans="2:15" ht="17.399999999999999" customHeight="1" x14ac:dyDescent="0.3">
      <c r="B133" s="48">
        <v>86</v>
      </c>
      <c r="C133" s="2">
        <f t="shared" ca="1" si="18"/>
        <v>2259235.6458015689</v>
      </c>
      <c r="D133" s="3">
        <f t="shared" ca="1" si="13"/>
        <v>1747801.7859567723</v>
      </c>
      <c r="E133" s="3">
        <f t="shared" ca="1" si="14"/>
        <v>511433.85984479659</v>
      </c>
      <c r="F133" s="3">
        <f t="shared" ca="1" si="15"/>
        <v>322159665.08602083</v>
      </c>
      <c r="G133" s="52">
        <v>47704</v>
      </c>
      <c r="H133" s="3">
        <f t="shared" ca="1" si="16"/>
        <v>8739.0089297838622</v>
      </c>
      <c r="I133" s="53">
        <f t="shared" ca="1" si="17"/>
        <v>160044.86507714933</v>
      </c>
      <c r="J133" s="55">
        <f t="shared" ca="1" si="19"/>
        <v>2428019.5198085019</v>
      </c>
      <c r="K133" s="20"/>
      <c r="L133" s="20"/>
      <c r="M133" s="20"/>
      <c r="O133" s="19">
        <f t="shared" si="20"/>
        <v>31</v>
      </c>
    </row>
    <row r="134" spans="2:15" ht="17.399999999999999" customHeight="1" x14ac:dyDescent="0.3">
      <c r="B134" s="48">
        <v>87</v>
      </c>
      <c r="C134" s="2">
        <f t="shared" ca="1" si="18"/>
        <v>2259235.6458015689</v>
      </c>
      <c r="D134" s="3">
        <f t="shared" ca="1" si="13"/>
        <v>1745031.5192159463</v>
      </c>
      <c r="E134" s="3">
        <f t="shared" ca="1" si="14"/>
        <v>514204.12658562255</v>
      </c>
      <c r="F134" s="3">
        <f t="shared" ca="1" si="15"/>
        <v>321645460.95943522</v>
      </c>
      <c r="G134" s="52">
        <v>47735</v>
      </c>
      <c r="H134" s="3">
        <f t="shared" ca="1" si="16"/>
        <v>8725.1575960797309</v>
      </c>
      <c r="I134" s="53">
        <f t="shared" ca="1" si="17"/>
        <v>159791.19388266632</v>
      </c>
      <c r="J134" s="55">
        <f t="shared" ca="1" si="19"/>
        <v>2427751.997280315</v>
      </c>
      <c r="K134" s="20"/>
      <c r="L134" s="20"/>
      <c r="M134" s="20"/>
      <c r="O134" s="19">
        <f t="shared" si="20"/>
        <v>31</v>
      </c>
    </row>
    <row r="135" spans="2:15" ht="17.399999999999999" customHeight="1" x14ac:dyDescent="0.3">
      <c r="B135" s="48">
        <v>88</v>
      </c>
      <c r="C135" s="2">
        <f t="shared" ca="1" si="18"/>
        <v>2259235.6458015689</v>
      </c>
      <c r="D135" s="3">
        <f t="shared" ca="1" si="13"/>
        <v>1742246.2468636076</v>
      </c>
      <c r="E135" s="3">
        <f t="shared" ca="1" si="14"/>
        <v>516989.39893796132</v>
      </c>
      <c r="F135" s="3">
        <f t="shared" ca="1" si="15"/>
        <v>321128471.56049728</v>
      </c>
      <c r="G135" s="52">
        <v>47765</v>
      </c>
      <c r="H135" s="3">
        <f t="shared" ca="1" si="16"/>
        <v>8711.2312343180383</v>
      </c>
      <c r="I135" s="53">
        <f t="shared" ca="1" si="17"/>
        <v>154389.8212605289</v>
      </c>
      <c r="J135" s="55">
        <f t="shared" ca="1" si="19"/>
        <v>2422336.6982964161</v>
      </c>
      <c r="K135" s="20"/>
      <c r="L135" s="20"/>
      <c r="M135" s="20"/>
      <c r="O135" s="19">
        <f t="shared" si="20"/>
        <v>30</v>
      </c>
    </row>
    <row r="136" spans="2:15" ht="17.399999999999999" customHeight="1" x14ac:dyDescent="0.3">
      <c r="B136" s="48">
        <v>89</v>
      </c>
      <c r="C136" s="2">
        <f t="shared" ca="1" si="18"/>
        <v>2259235.6458015689</v>
      </c>
      <c r="D136" s="3">
        <f t="shared" ca="1" si="13"/>
        <v>1739445.8876193604</v>
      </c>
      <c r="E136" s="3">
        <f t="shared" ca="1" si="14"/>
        <v>519789.75818220852</v>
      </c>
      <c r="F136" s="3">
        <f t="shared" ca="1" si="15"/>
        <v>320608681.80231506</v>
      </c>
      <c r="G136" s="52">
        <v>47796</v>
      </c>
      <c r="H136" s="3">
        <f t="shared" ca="1" si="16"/>
        <v>8697.2294380968015</v>
      </c>
      <c r="I136" s="53">
        <f t="shared" ca="1" si="17"/>
        <v>159279.72189400662</v>
      </c>
      <c r="J136" s="55">
        <f t="shared" ca="1" si="19"/>
        <v>2427212.5971336723</v>
      </c>
      <c r="K136" s="20"/>
      <c r="L136" s="20"/>
      <c r="M136" s="20"/>
      <c r="O136" s="19">
        <f t="shared" si="20"/>
        <v>31</v>
      </c>
    </row>
    <row r="137" spans="2:15" ht="17.399999999999999" customHeight="1" x14ac:dyDescent="0.3">
      <c r="B137" s="48">
        <v>90</v>
      </c>
      <c r="C137" s="2">
        <f t="shared" ca="1" si="18"/>
        <v>2259235.6458015689</v>
      </c>
      <c r="D137" s="3">
        <f t="shared" ca="1" si="13"/>
        <v>1736630.3597625399</v>
      </c>
      <c r="E137" s="3">
        <f t="shared" ca="1" si="14"/>
        <v>522605.28603902902</v>
      </c>
      <c r="F137" s="3">
        <f t="shared" ca="1" si="15"/>
        <v>320086076.516276</v>
      </c>
      <c r="G137" s="52">
        <v>47826</v>
      </c>
      <c r="H137" s="3">
        <f t="shared" ca="1" si="16"/>
        <v>8683.1517988126998</v>
      </c>
      <c r="I137" s="53">
        <f t="shared" ca="1" si="17"/>
        <v>153892.16726511123</v>
      </c>
      <c r="J137" s="55">
        <f t="shared" ca="1" si="19"/>
        <v>2421810.9648654927</v>
      </c>
      <c r="K137" s="20"/>
      <c r="L137" s="20"/>
      <c r="M137" s="20"/>
      <c r="O137" s="19">
        <f t="shared" si="20"/>
        <v>30</v>
      </c>
    </row>
    <row r="138" spans="2:15" ht="17.399999999999999" customHeight="1" x14ac:dyDescent="0.3">
      <c r="B138" s="48">
        <v>91</v>
      </c>
      <c r="C138" s="2">
        <f t="shared" ca="1" si="18"/>
        <v>2259235.6458015689</v>
      </c>
      <c r="D138" s="3">
        <f t="shared" ca="1" si="13"/>
        <v>1733799.5811298285</v>
      </c>
      <c r="E138" s="3">
        <f t="shared" ca="1" si="14"/>
        <v>525436.0646717404</v>
      </c>
      <c r="F138" s="3">
        <f t="shared" ca="1" si="15"/>
        <v>319560640.45160425</v>
      </c>
      <c r="G138" s="52">
        <v>47857</v>
      </c>
      <c r="H138" s="3">
        <f t="shared" ca="1" si="16"/>
        <v>8668.9979056491429</v>
      </c>
      <c r="I138" s="53">
        <f t="shared" ca="1" si="17"/>
        <v>158762.69395207288</v>
      </c>
      <c r="J138" s="55">
        <f t="shared" ca="1" si="19"/>
        <v>2426667.337659291</v>
      </c>
      <c r="K138" s="20"/>
      <c r="L138" s="20"/>
      <c r="M138" s="20"/>
      <c r="O138" s="19">
        <f t="shared" si="20"/>
        <v>31</v>
      </c>
    </row>
    <row r="139" spans="2:15" ht="17.399999999999999" customHeight="1" x14ac:dyDescent="0.3">
      <c r="B139" s="48">
        <v>92</v>
      </c>
      <c r="C139" s="2">
        <f t="shared" ca="1" si="18"/>
        <v>2259235.6458015689</v>
      </c>
      <c r="D139" s="3">
        <f t="shared" ca="1" si="13"/>
        <v>1730953.4691128563</v>
      </c>
      <c r="E139" s="3">
        <f t="shared" ca="1" si="14"/>
        <v>528282.17668871256</v>
      </c>
      <c r="F139" s="3">
        <f t="shared" ca="1" si="15"/>
        <v>319032358.27491552</v>
      </c>
      <c r="G139" s="52">
        <v>47888</v>
      </c>
      <c r="H139" s="3">
        <f t="shared" ca="1" si="16"/>
        <v>8654.7673455642816</v>
      </c>
      <c r="I139" s="53">
        <f t="shared" ca="1" si="17"/>
        <v>158502.0776639957</v>
      </c>
      <c r="J139" s="55">
        <f t="shared" ca="1" si="19"/>
        <v>2426392.4908111291</v>
      </c>
      <c r="K139" s="20"/>
      <c r="L139" s="20"/>
      <c r="M139" s="20"/>
      <c r="O139" s="19">
        <f t="shared" si="20"/>
        <v>31</v>
      </c>
    </row>
    <row r="140" spans="2:15" ht="17.399999999999999" customHeight="1" x14ac:dyDescent="0.3">
      <c r="B140" s="48">
        <v>93</v>
      </c>
      <c r="C140" s="2">
        <f t="shared" ca="1" si="18"/>
        <v>2259235.6458015689</v>
      </c>
      <c r="D140" s="3">
        <f t="shared" ca="1" si="13"/>
        <v>1728091.9406557924</v>
      </c>
      <c r="E140" s="3">
        <f t="shared" ca="1" si="14"/>
        <v>531143.7051457765</v>
      </c>
      <c r="F140" s="3">
        <f t="shared" ca="1" si="15"/>
        <v>318501214.56976974</v>
      </c>
      <c r="G140" s="52">
        <v>47916</v>
      </c>
      <c r="H140" s="3">
        <f t="shared" ca="1" si="16"/>
        <v>8640.4597032789625</v>
      </c>
      <c r="I140" s="53">
        <f t="shared" ca="1" si="17"/>
        <v>142926.49650716214</v>
      </c>
      <c r="J140" s="55">
        <f t="shared" ca="1" si="19"/>
        <v>2410802.6020120103</v>
      </c>
      <c r="K140" s="20"/>
      <c r="L140" s="20"/>
      <c r="M140" s="20"/>
      <c r="O140" s="19">
        <f t="shared" si="20"/>
        <v>28</v>
      </c>
    </row>
    <row r="141" spans="2:15" ht="17.399999999999999" customHeight="1" x14ac:dyDescent="0.3">
      <c r="B141" s="48">
        <v>94</v>
      </c>
      <c r="C141" s="2">
        <f t="shared" ca="1" si="18"/>
        <v>2259235.6458015689</v>
      </c>
      <c r="D141" s="3">
        <f t="shared" ca="1" si="13"/>
        <v>1725214.9122529195</v>
      </c>
      <c r="E141" s="3">
        <f t="shared" ca="1" si="14"/>
        <v>534020.73354864935</v>
      </c>
      <c r="F141" s="3">
        <f t="shared" ca="1" si="15"/>
        <v>317967193.8362211</v>
      </c>
      <c r="G141" s="52">
        <v>47947</v>
      </c>
      <c r="H141" s="3">
        <f t="shared" ca="1" si="16"/>
        <v>8626.0745612645969</v>
      </c>
      <c r="I141" s="53">
        <f t="shared" ca="1" si="17"/>
        <v>157976.60242660579</v>
      </c>
      <c r="J141" s="55">
        <f t="shared" ca="1" si="19"/>
        <v>2425838.322789439</v>
      </c>
      <c r="K141" s="20"/>
      <c r="L141" s="20"/>
      <c r="M141" s="20"/>
      <c r="O141" s="19">
        <f t="shared" si="20"/>
        <v>31</v>
      </c>
    </row>
    <row r="142" spans="2:15" ht="17.399999999999999" customHeight="1" x14ac:dyDescent="0.3">
      <c r="B142" s="48">
        <v>95</v>
      </c>
      <c r="C142" s="2">
        <f t="shared" ca="1" si="18"/>
        <v>2259235.6458015689</v>
      </c>
      <c r="D142" s="3">
        <f t="shared" ca="1" si="13"/>
        <v>1722322.2999461978</v>
      </c>
      <c r="E142" s="3">
        <f t="shared" ca="1" si="14"/>
        <v>536913.3458553711</v>
      </c>
      <c r="F142" s="3">
        <f t="shared" ca="1" si="15"/>
        <v>317430280.49036574</v>
      </c>
      <c r="G142" s="52">
        <v>47977</v>
      </c>
      <c r="H142" s="3">
        <f t="shared" ca="1" si="16"/>
        <v>8611.6114997309887</v>
      </c>
      <c r="I142" s="53">
        <f t="shared" ca="1" si="17"/>
        <v>152624.25304138614</v>
      </c>
      <c r="J142" s="55">
        <f t="shared" ca="1" si="19"/>
        <v>2420471.510342686</v>
      </c>
      <c r="K142" s="20"/>
      <c r="L142" s="20"/>
      <c r="M142" s="20"/>
      <c r="O142" s="19">
        <f t="shared" si="20"/>
        <v>30</v>
      </c>
    </row>
    <row r="143" spans="2:15" ht="17.399999999999999" customHeight="1" x14ac:dyDescent="0.3">
      <c r="B143" s="48">
        <v>96</v>
      </c>
      <c r="C143" s="2">
        <f t="shared" ca="1" si="18"/>
        <v>2259235.6458015689</v>
      </c>
      <c r="D143" s="3">
        <f t="shared" ca="1" si="13"/>
        <v>1719414.0193228144</v>
      </c>
      <c r="E143" s="3">
        <f t="shared" ca="1" si="14"/>
        <v>539821.62647875445</v>
      </c>
      <c r="F143" s="3">
        <f t="shared" ca="1" si="15"/>
        <v>316890458.86388701</v>
      </c>
      <c r="G143" s="52">
        <v>48008</v>
      </c>
      <c r="H143" s="3">
        <f t="shared" ca="1" si="16"/>
        <v>8597.0700966140721</v>
      </c>
      <c r="I143" s="53">
        <f t="shared" ca="1" si="17"/>
        <v>157445.41912322139</v>
      </c>
      <c r="J143" s="55">
        <f t="shared" ca="1" si="19"/>
        <v>2425278.1350214044</v>
      </c>
      <c r="K143" s="20"/>
      <c r="L143" s="20"/>
      <c r="M143" s="20"/>
      <c r="O143" s="19">
        <f t="shared" si="20"/>
        <v>31</v>
      </c>
    </row>
    <row r="144" spans="2:15" ht="17.399999999999999" customHeight="1" x14ac:dyDescent="0.3">
      <c r="B144" s="48">
        <v>97</v>
      </c>
      <c r="C144" s="2">
        <f t="shared" ca="1" si="18"/>
        <v>2259235.6458015689</v>
      </c>
      <c r="D144" s="3">
        <f t="shared" ca="1" si="13"/>
        <v>1716489.9855127214</v>
      </c>
      <c r="E144" s="3">
        <f t="shared" ca="1" si="14"/>
        <v>542745.66028884752</v>
      </c>
      <c r="F144" s="3">
        <f t="shared" ca="1" si="15"/>
        <v>316347713.20359814</v>
      </c>
      <c r="G144" s="52">
        <v>48038</v>
      </c>
      <c r="H144" s="3">
        <f t="shared" ca="1" si="16"/>
        <v>8582.4499275636063</v>
      </c>
      <c r="I144" s="53">
        <f t="shared" ca="1" si="17"/>
        <v>152107.42025466575</v>
      </c>
      <c r="J144" s="55">
        <f t="shared" ca="1" si="19"/>
        <v>2419925.5159837985</v>
      </c>
      <c r="K144" s="20"/>
      <c r="L144" s="20"/>
      <c r="M144" s="20"/>
      <c r="O144" s="19">
        <f t="shared" si="20"/>
        <v>30</v>
      </c>
    </row>
    <row r="145" spans="2:15" ht="17.399999999999999" customHeight="1" x14ac:dyDescent="0.3">
      <c r="B145" s="48">
        <v>98</v>
      </c>
      <c r="C145" s="2">
        <f t="shared" ca="1" si="18"/>
        <v>2259235.6458015689</v>
      </c>
      <c r="D145" s="3">
        <f t="shared" ca="1" si="13"/>
        <v>1713550.1131861566</v>
      </c>
      <c r="E145" s="3">
        <f t="shared" ca="1" si="14"/>
        <v>545685.53261541226</v>
      </c>
      <c r="F145" s="3">
        <f t="shared" ca="1" si="15"/>
        <v>315802027.67098272</v>
      </c>
      <c r="G145" s="52">
        <v>48069</v>
      </c>
      <c r="H145" s="3">
        <f t="shared" ca="1" si="16"/>
        <v>8567.7505659307826</v>
      </c>
      <c r="I145" s="53">
        <f t="shared" ca="1" si="17"/>
        <v>156908.46574898466</v>
      </c>
      <c r="J145" s="55">
        <f t="shared" ca="1" si="19"/>
        <v>2424711.8621164844</v>
      </c>
      <c r="K145" s="20"/>
      <c r="L145" s="20"/>
      <c r="M145" s="20"/>
      <c r="O145" s="19">
        <f t="shared" si="20"/>
        <v>31</v>
      </c>
    </row>
    <row r="146" spans="2:15" ht="17.399999999999999" customHeight="1" x14ac:dyDescent="0.3">
      <c r="B146" s="48">
        <v>99</v>
      </c>
      <c r="C146" s="2">
        <f t="shared" ca="1" si="18"/>
        <v>2259235.6458015689</v>
      </c>
      <c r="D146" s="3">
        <f t="shared" ca="1" si="13"/>
        <v>1710594.3165511563</v>
      </c>
      <c r="E146" s="3">
        <f t="shared" ca="1" si="14"/>
        <v>548641.32925041253</v>
      </c>
      <c r="F146" s="3">
        <f t="shared" ca="1" si="15"/>
        <v>315253386.34173232</v>
      </c>
      <c r="G146" s="52">
        <v>48100</v>
      </c>
      <c r="H146" s="3">
        <f t="shared" ca="1" si="16"/>
        <v>8552.9715827557811</v>
      </c>
      <c r="I146" s="53">
        <f t="shared" ca="1" si="17"/>
        <v>156637.8057248074</v>
      </c>
      <c r="J146" s="55">
        <f t="shared" ca="1" si="19"/>
        <v>2424426.4231091323</v>
      </c>
      <c r="K146" s="20"/>
      <c r="L146" s="20"/>
      <c r="M146" s="20"/>
      <c r="O146" s="19">
        <f t="shared" si="20"/>
        <v>31</v>
      </c>
    </row>
    <row r="147" spans="2:15" ht="17.399999999999999" customHeight="1" x14ac:dyDescent="0.3">
      <c r="B147" s="48">
        <v>100</v>
      </c>
      <c r="C147" s="2">
        <f t="shared" ca="1" si="18"/>
        <v>2259235.6458015689</v>
      </c>
      <c r="D147" s="3">
        <f t="shared" ca="1" si="13"/>
        <v>1707622.5093510502</v>
      </c>
      <c r="E147" s="3">
        <f t="shared" ca="1" si="14"/>
        <v>551613.13645051862</v>
      </c>
      <c r="F147" s="3">
        <f t="shared" ca="1" si="15"/>
        <v>314701773.20528179</v>
      </c>
      <c r="G147" s="52">
        <v>48130</v>
      </c>
      <c r="H147" s="3">
        <f t="shared" ca="1" si="16"/>
        <v>8538.112546755252</v>
      </c>
      <c r="I147" s="53">
        <f t="shared" ca="1" si="17"/>
        <v>151321.62544403152</v>
      </c>
      <c r="J147" s="55">
        <f t="shared" ca="1" si="19"/>
        <v>2419095.3837923557</v>
      </c>
      <c r="K147" s="20"/>
      <c r="L147" s="20"/>
      <c r="M147" s="20"/>
      <c r="O147" s="19">
        <f t="shared" si="20"/>
        <v>30</v>
      </c>
    </row>
    <row r="148" spans="2:15" ht="17.399999999999999" customHeight="1" x14ac:dyDescent="0.3">
      <c r="B148" s="48">
        <v>101</v>
      </c>
      <c r="C148" s="2">
        <f t="shared" ca="1" si="18"/>
        <v>2259235.6458015689</v>
      </c>
      <c r="D148" s="3">
        <f t="shared" ca="1" si="13"/>
        <v>1704634.6048619431</v>
      </c>
      <c r="E148" s="3">
        <f t="shared" ca="1" si="14"/>
        <v>554601.04093962582</v>
      </c>
      <c r="F148" s="3">
        <f t="shared" ca="1" si="15"/>
        <v>314147172.16434216</v>
      </c>
      <c r="G148" s="52">
        <v>48161</v>
      </c>
      <c r="H148" s="3">
        <f t="shared" ca="1" si="16"/>
        <v>8523.1730243097154</v>
      </c>
      <c r="I148" s="53">
        <f t="shared" ca="1" si="17"/>
        <v>156092.07950981977</v>
      </c>
      <c r="J148" s="55">
        <f t="shared" ca="1" si="19"/>
        <v>2423850.8983356985</v>
      </c>
      <c r="K148" s="20"/>
      <c r="L148" s="20"/>
      <c r="M148" s="20"/>
      <c r="O148" s="19">
        <f t="shared" si="20"/>
        <v>31</v>
      </c>
    </row>
    <row r="149" spans="2:15" ht="17.399999999999999" customHeight="1" x14ac:dyDescent="0.3">
      <c r="B149" s="48">
        <v>102</v>
      </c>
      <c r="C149" s="2">
        <f t="shared" ca="1" si="18"/>
        <v>2259235.6458015689</v>
      </c>
      <c r="D149" s="3">
        <f t="shared" ca="1" si="13"/>
        <v>1701630.5158901869</v>
      </c>
      <c r="E149" s="3">
        <f t="shared" ca="1" si="14"/>
        <v>557605.12991138198</v>
      </c>
      <c r="F149" s="3">
        <f t="shared" ca="1" si="15"/>
        <v>313589567.0344308</v>
      </c>
      <c r="G149" s="52">
        <v>48191</v>
      </c>
      <c r="H149" s="3">
        <f t="shared" ca="1" si="16"/>
        <v>8508.1525794509344</v>
      </c>
      <c r="I149" s="53">
        <f t="shared" ca="1" si="17"/>
        <v>150790.64263888422</v>
      </c>
      <c r="J149" s="55">
        <f t="shared" ca="1" si="19"/>
        <v>2418534.4410199039</v>
      </c>
      <c r="K149" s="20"/>
      <c r="L149" s="20"/>
      <c r="M149" s="20"/>
      <c r="O149" s="19">
        <f t="shared" si="20"/>
        <v>30</v>
      </c>
    </row>
    <row r="150" spans="2:15" ht="17.399999999999999" customHeight="1" x14ac:dyDescent="0.3">
      <c r="B150" s="48">
        <v>103</v>
      </c>
      <c r="C150" s="2">
        <f t="shared" ca="1" si="18"/>
        <v>2259235.6458015689</v>
      </c>
      <c r="D150" s="3">
        <f t="shared" ca="1" si="13"/>
        <v>1698610.1547698337</v>
      </c>
      <c r="E150" s="3">
        <f t="shared" ca="1" si="14"/>
        <v>560625.4910317352</v>
      </c>
      <c r="F150" s="3">
        <f t="shared" ca="1" si="15"/>
        <v>313028941.5433991</v>
      </c>
      <c r="G150" s="52">
        <v>48222</v>
      </c>
      <c r="H150" s="3">
        <f t="shared" ca="1" si="16"/>
        <v>8493.0507738491688</v>
      </c>
      <c r="I150" s="53">
        <f t="shared" ca="1" si="17"/>
        <v>155540.42524907767</v>
      </c>
      <c r="J150" s="55">
        <f t="shared" ca="1" si="19"/>
        <v>2423269.121824496</v>
      </c>
      <c r="K150" s="20"/>
      <c r="L150" s="20"/>
      <c r="M150" s="20"/>
      <c r="O150" s="19">
        <f t="shared" si="20"/>
        <v>31</v>
      </c>
    </row>
    <row r="151" spans="2:15" ht="17.399999999999999" customHeight="1" x14ac:dyDescent="0.3">
      <c r="B151" s="48">
        <v>104</v>
      </c>
      <c r="C151" s="2">
        <f t="shared" ca="1" si="18"/>
        <v>2259235.6458015689</v>
      </c>
      <c r="D151" s="3">
        <f t="shared" ca="1" si="13"/>
        <v>1695573.4333600786</v>
      </c>
      <c r="E151" s="3">
        <f t="shared" ca="1" si="14"/>
        <v>563662.21244149026</v>
      </c>
      <c r="F151" s="3">
        <f t="shared" ca="1" si="15"/>
        <v>312465279.33095759</v>
      </c>
      <c r="G151" s="52">
        <v>48253</v>
      </c>
      <c r="H151" s="3">
        <f t="shared" ca="1" si="16"/>
        <v>8477.8671668003935</v>
      </c>
      <c r="I151" s="53">
        <f t="shared" ca="1" si="17"/>
        <v>155262.35500552593</v>
      </c>
      <c r="J151" s="55">
        <f t="shared" ca="1" si="19"/>
        <v>2422975.8679738953</v>
      </c>
      <c r="K151" s="20"/>
      <c r="L151" s="20"/>
      <c r="M151" s="20"/>
      <c r="O151" s="19">
        <f t="shared" si="20"/>
        <v>31</v>
      </c>
    </row>
    <row r="152" spans="2:15" ht="17.399999999999999" customHeight="1" x14ac:dyDescent="0.3">
      <c r="B152" s="48">
        <v>105</v>
      </c>
      <c r="C152" s="2">
        <f t="shared" ca="1" si="18"/>
        <v>2259235.6458015689</v>
      </c>
      <c r="D152" s="3">
        <f t="shared" ca="1" si="13"/>
        <v>1692520.263042687</v>
      </c>
      <c r="E152" s="3">
        <f t="shared" ca="1" si="14"/>
        <v>566715.3827588819</v>
      </c>
      <c r="F152" s="3">
        <f t="shared" ca="1" si="15"/>
        <v>311898563.94819874</v>
      </c>
      <c r="G152" s="52">
        <v>48282</v>
      </c>
      <c r="H152" s="3">
        <f t="shared" ca="1" si="16"/>
        <v>8462.6013152134346</v>
      </c>
      <c r="I152" s="53">
        <f t="shared" ca="1" si="17"/>
        <v>144983.8896095643</v>
      </c>
      <c r="J152" s="55">
        <f t="shared" ca="1" si="19"/>
        <v>2412682.1367263463</v>
      </c>
      <c r="K152" s="20"/>
      <c r="L152" s="20"/>
      <c r="M152" s="20"/>
      <c r="O152" s="19">
        <f t="shared" si="20"/>
        <v>29</v>
      </c>
    </row>
    <row r="153" spans="2:15" ht="17.399999999999999" customHeight="1" x14ac:dyDescent="0.3">
      <c r="B153" s="48">
        <v>106</v>
      </c>
      <c r="C153" s="2">
        <f t="shared" ca="1" si="18"/>
        <v>2259235.6458015689</v>
      </c>
      <c r="D153" s="3">
        <f t="shared" ca="1" si="13"/>
        <v>1689450.5547194099</v>
      </c>
      <c r="E153" s="3">
        <f t="shared" ca="1" si="14"/>
        <v>569785.09108215896</v>
      </c>
      <c r="F153" s="3">
        <f t="shared" ca="1" si="15"/>
        <v>311328778.85711658</v>
      </c>
      <c r="G153" s="52">
        <v>48313</v>
      </c>
      <c r="H153" s="3">
        <f t="shared" ca="1" si="16"/>
        <v>8447.2527735970489</v>
      </c>
      <c r="I153" s="53">
        <f t="shared" ca="1" si="17"/>
        <v>154701.68771830658</v>
      </c>
      <c r="J153" s="55">
        <f t="shared" ca="1" si="19"/>
        <v>2422384.5862934724</v>
      </c>
      <c r="K153" s="20"/>
      <c r="L153" s="20"/>
      <c r="M153" s="20"/>
      <c r="O153" s="19">
        <f t="shared" si="20"/>
        <v>31</v>
      </c>
    </row>
    <row r="154" spans="2:15" ht="17.399999999999999" customHeight="1" x14ac:dyDescent="0.3">
      <c r="B154" s="48">
        <v>107</v>
      </c>
      <c r="C154" s="2">
        <f t="shared" ca="1" si="18"/>
        <v>2259235.6458015689</v>
      </c>
      <c r="D154" s="3">
        <f t="shared" ca="1" si="13"/>
        <v>1686364.2188093816</v>
      </c>
      <c r="E154" s="3">
        <f t="shared" ca="1" si="14"/>
        <v>572871.42699218728</v>
      </c>
      <c r="F154" s="3">
        <f t="shared" ca="1" si="15"/>
        <v>310755907.4301244</v>
      </c>
      <c r="G154" s="52">
        <v>48343</v>
      </c>
      <c r="H154" s="3">
        <f t="shared" ca="1" si="16"/>
        <v>8431.8210940469071</v>
      </c>
      <c r="I154" s="53">
        <f t="shared" ca="1" si="17"/>
        <v>149437.81385141594</v>
      </c>
      <c r="J154" s="55">
        <f t="shared" ca="1" si="19"/>
        <v>2417105.2807470318</v>
      </c>
      <c r="K154" s="20"/>
      <c r="L154" s="20"/>
      <c r="M154" s="20"/>
      <c r="O154" s="19">
        <f t="shared" si="20"/>
        <v>30</v>
      </c>
    </row>
    <row r="155" spans="2:15" ht="17.399999999999999" customHeight="1" x14ac:dyDescent="0.3">
      <c r="B155" s="48">
        <v>108</v>
      </c>
      <c r="C155" s="2">
        <f t="shared" ca="1" si="18"/>
        <v>2259235.6458015689</v>
      </c>
      <c r="D155" s="3">
        <f t="shared" ca="1" si="13"/>
        <v>1683261.1652465072</v>
      </c>
      <c r="E155" s="3">
        <f t="shared" ca="1" si="14"/>
        <v>575974.48055506172</v>
      </c>
      <c r="F155" s="3">
        <f t="shared" ca="1" si="15"/>
        <v>310179932.94956934</v>
      </c>
      <c r="G155" s="52">
        <v>48374</v>
      </c>
      <c r="H155" s="3">
        <f t="shared" ca="1" si="16"/>
        <v>8416.3058262325358</v>
      </c>
      <c r="I155" s="53">
        <f t="shared" ca="1" si="17"/>
        <v>154134.93008534171</v>
      </c>
      <c r="J155" s="55">
        <f t="shared" ca="1" si="19"/>
        <v>2421786.8817131431</v>
      </c>
      <c r="K155" s="20"/>
      <c r="L155" s="20"/>
      <c r="M155" s="20"/>
      <c r="O155" s="19">
        <f t="shared" si="20"/>
        <v>31</v>
      </c>
    </row>
    <row r="156" spans="2:15" ht="17.399999999999999" customHeight="1" x14ac:dyDescent="0.3">
      <c r="B156" s="48">
        <v>109</v>
      </c>
      <c r="C156" s="2">
        <f t="shared" ca="1" si="18"/>
        <v>2259235.6458015689</v>
      </c>
      <c r="D156" s="3">
        <f t="shared" ca="1" si="13"/>
        <v>1680141.303476834</v>
      </c>
      <c r="E156" s="3">
        <f t="shared" ca="1" si="14"/>
        <v>579094.3423247349</v>
      </c>
      <c r="F156" s="3">
        <f t="shared" ca="1" si="15"/>
        <v>309600838.60724461</v>
      </c>
      <c r="G156" s="52">
        <v>48404</v>
      </c>
      <c r="H156" s="3">
        <f t="shared" ca="1" si="16"/>
        <v>8400.7065173841693</v>
      </c>
      <c r="I156" s="53">
        <f t="shared" ca="1" si="17"/>
        <v>148886.36781579326</v>
      </c>
      <c r="J156" s="55">
        <f t="shared" ca="1" si="19"/>
        <v>2416522.7201347463</v>
      </c>
      <c r="K156" s="20"/>
      <c r="L156" s="20"/>
      <c r="M156" s="20"/>
      <c r="O156" s="19">
        <f t="shared" si="20"/>
        <v>30</v>
      </c>
    </row>
    <row r="157" spans="2:15" ht="17.399999999999999" customHeight="1" x14ac:dyDescent="0.3">
      <c r="B157" s="48">
        <v>110</v>
      </c>
      <c r="C157" s="2">
        <f t="shared" ca="1" si="18"/>
        <v>2259235.6458015689</v>
      </c>
      <c r="D157" s="3">
        <f t="shared" ca="1" si="13"/>
        <v>1677004.5424559084</v>
      </c>
      <c r="E157" s="3">
        <f t="shared" ca="1" si="14"/>
        <v>582231.10334566049</v>
      </c>
      <c r="F157" s="3">
        <f t="shared" ca="1" si="15"/>
        <v>309018607.50389898</v>
      </c>
      <c r="G157" s="52">
        <v>48435</v>
      </c>
      <c r="H157" s="3">
        <f t="shared" ca="1" si="16"/>
        <v>8385.0227122795422</v>
      </c>
      <c r="I157" s="53">
        <f t="shared" ca="1" si="17"/>
        <v>153562.01594919333</v>
      </c>
      <c r="J157" s="55">
        <f t="shared" ca="1" si="19"/>
        <v>2421182.6844630418</v>
      </c>
      <c r="K157" s="20"/>
      <c r="L157" s="20"/>
      <c r="M157" s="20"/>
      <c r="O157" s="19">
        <f t="shared" si="20"/>
        <v>31</v>
      </c>
    </row>
    <row r="158" spans="2:15" ht="17.399999999999999" customHeight="1" x14ac:dyDescent="0.3">
      <c r="B158" s="48">
        <v>111</v>
      </c>
      <c r="C158" s="2">
        <f t="shared" ca="1" si="18"/>
        <v>2259235.6458015689</v>
      </c>
      <c r="D158" s="3">
        <f t="shared" ca="1" si="13"/>
        <v>1673850.7906461195</v>
      </c>
      <c r="E158" s="3">
        <f t="shared" ca="1" si="14"/>
        <v>585384.85515544936</v>
      </c>
      <c r="F158" s="3">
        <f t="shared" ca="1" si="15"/>
        <v>308433222.64874351</v>
      </c>
      <c r="G158" s="52">
        <v>48466</v>
      </c>
      <c r="H158" s="3">
        <f t="shared" ca="1" si="16"/>
        <v>8369.2539532305982</v>
      </c>
      <c r="I158" s="53">
        <f t="shared" ca="1" si="17"/>
        <v>153273.2293219339</v>
      </c>
      <c r="J158" s="55">
        <f t="shared" ca="1" si="19"/>
        <v>2420878.1290767333</v>
      </c>
      <c r="K158" s="20"/>
      <c r="L158" s="20"/>
      <c r="M158" s="20"/>
      <c r="O158" s="19">
        <f t="shared" si="20"/>
        <v>31</v>
      </c>
    </row>
    <row r="159" spans="2:15" ht="17.399999999999999" customHeight="1" x14ac:dyDescent="0.3">
      <c r="B159" s="48">
        <v>112</v>
      </c>
      <c r="C159" s="2">
        <f t="shared" ca="1" si="18"/>
        <v>2259235.6458015689</v>
      </c>
      <c r="D159" s="3">
        <f t="shared" ca="1" si="13"/>
        <v>1670679.9560140274</v>
      </c>
      <c r="E159" s="3">
        <f t="shared" ca="1" si="14"/>
        <v>588555.68978754152</v>
      </c>
      <c r="F159" s="3">
        <f t="shared" ca="1" si="15"/>
        <v>307844666.95895594</v>
      </c>
      <c r="G159" s="52">
        <v>48496</v>
      </c>
      <c r="H159" s="3">
        <f t="shared" ca="1" si="16"/>
        <v>8353.3997800701363</v>
      </c>
      <c r="I159" s="53">
        <f t="shared" ca="1" si="17"/>
        <v>148047.94687139688</v>
      </c>
      <c r="J159" s="55">
        <f t="shared" ca="1" si="19"/>
        <v>2415636.9924530359</v>
      </c>
      <c r="K159" s="20"/>
      <c r="L159" s="20"/>
      <c r="M159" s="20"/>
      <c r="O159" s="19">
        <f t="shared" si="20"/>
        <v>30</v>
      </c>
    </row>
    <row r="160" spans="2:15" ht="17.399999999999999" customHeight="1" x14ac:dyDescent="0.3">
      <c r="B160" s="48">
        <v>113</v>
      </c>
      <c r="C160" s="2">
        <f t="shared" ca="1" si="18"/>
        <v>2259235.6458015689</v>
      </c>
      <c r="D160" s="3">
        <f t="shared" ca="1" si="13"/>
        <v>1667491.946027678</v>
      </c>
      <c r="E160" s="3">
        <f t="shared" ca="1" si="14"/>
        <v>591743.6997738909</v>
      </c>
      <c r="F160" s="3">
        <f t="shared" ca="1" si="15"/>
        <v>307252923.25918204</v>
      </c>
      <c r="G160" s="52">
        <v>48527</v>
      </c>
      <c r="H160" s="3">
        <f t="shared" ca="1" si="16"/>
        <v>8337.4597301383892</v>
      </c>
      <c r="I160" s="53">
        <f t="shared" ca="1" si="17"/>
        <v>152690.95481164215</v>
      </c>
      <c r="J160" s="55">
        <f t="shared" ca="1" si="19"/>
        <v>2420264.0603433494</v>
      </c>
      <c r="K160" s="20"/>
      <c r="L160" s="20"/>
      <c r="M160" s="20"/>
      <c r="O160" s="19">
        <f t="shared" si="20"/>
        <v>31</v>
      </c>
    </row>
    <row r="161" spans="2:15" ht="17.399999999999999" customHeight="1" x14ac:dyDescent="0.3">
      <c r="B161" s="48">
        <v>114</v>
      </c>
      <c r="C161" s="2">
        <f t="shared" ca="1" si="18"/>
        <v>2259235.6458015689</v>
      </c>
      <c r="D161" s="3">
        <f t="shared" ca="1" si="13"/>
        <v>1664286.6676539027</v>
      </c>
      <c r="E161" s="3">
        <f t="shared" ca="1" si="14"/>
        <v>594948.9781476662</v>
      </c>
      <c r="F161" s="3">
        <f t="shared" ca="1" si="15"/>
        <v>306657974.28103435</v>
      </c>
      <c r="G161" s="52">
        <v>48557</v>
      </c>
      <c r="H161" s="3">
        <f t="shared" ca="1" si="16"/>
        <v>8321.4333382695131</v>
      </c>
      <c r="I161" s="53">
        <f t="shared" ca="1" si="17"/>
        <v>147481.40316440735</v>
      </c>
      <c r="J161" s="55">
        <f t="shared" ca="1" si="19"/>
        <v>2415038.4823042457</v>
      </c>
      <c r="K161" s="20"/>
      <c r="L161" s="20"/>
      <c r="M161" s="20"/>
      <c r="O161" s="19">
        <f t="shared" si="20"/>
        <v>30</v>
      </c>
    </row>
    <row r="162" spans="2:15" ht="17.399999999999999" customHeight="1" x14ac:dyDescent="0.3">
      <c r="B162" s="48">
        <v>115</v>
      </c>
      <c r="C162" s="2">
        <f t="shared" ca="1" si="18"/>
        <v>2259235.6458015689</v>
      </c>
      <c r="D162" s="3">
        <f t="shared" ca="1" si="13"/>
        <v>1661064.0273556027</v>
      </c>
      <c r="E162" s="3">
        <f t="shared" ca="1" si="14"/>
        <v>598171.61844596616</v>
      </c>
      <c r="F162" s="3">
        <f t="shared" ca="1" si="15"/>
        <v>306059802.66258836</v>
      </c>
      <c r="G162" s="52">
        <v>48588</v>
      </c>
      <c r="H162" s="3">
        <f t="shared" ca="1" si="16"/>
        <v>8305.320136778013</v>
      </c>
      <c r="I162" s="53">
        <f t="shared" ca="1" si="17"/>
        <v>152102.35524339305</v>
      </c>
      <c r="J162" s="55">
        <f t="shared" ca="1" si="19"/>
        <v>2419643.3211817401</v>
      </c>
      <c r="K162" s="20"/>
      <c r="L162" s="20"/>
      <c r="M162" s="20"/>
      <c r="O162" s="19">
        <f t="shared" si="20"/>
        <v>31</v>
      </c>
    </row>
    <row r="163" spans="2:15" ht="17.399999999999999" customHeight="1" x14ac:dyDescent="0.3">
      <c r="B163" s="48">
        <v>116</v>
      </c>
      <c r="C163" s="2">
        <f t="shared" ca="1" si="18"/>
        <v>2259235.6458015689</v>
      </c>
      <c r="D163" s="3">
        <f t="shared" ca="1" si="13"/>
        <v>1657823.9310890203</v>
      </c>
      <c r="E163" s="3">
        <f t="shared" ca="1" si="14"/>
        <v>601411.71471254854</v>
      </c>
      <c r="F163" s="3">
        <f t="shared" ca="1" si="15"/>
        <v>305458390.9478758</v>
      </c>
      <c r="G163" s="52">
        <v>48619</v>
      </c>
      <c r="H163" s="3">
        <f t="shared" ca="1" si="16"/>
        <v>8289.1196554451017</v>
      </c>
      <c r="I163" s="53">
        <f t="shared" ca="1" si="17"/>
        <v>151805.66212064383</v>
      </c>
      <c r="J163" s="55">
        <f t="shared" ca="1" si="19"/>
        <v>2419330.4275776581</v>
      </c>
      <c r="K163" s="20"/>
      <c r="L163" s="20"/>
      <c r="M163" s="20"/>
      <c r="O163" s="19">
        <f t="shared" si="20"/>
        <v>31</v>
      </c>
    </row>
    <row r="164" spans="2:15" ht="17.399999999999999" customHeight="1" x14ac:dyDescent="0.3">
      <c r="B164" s="48">
        <v>117</v>
      </c>
      <c r="C164" s="2">
        <f t="shared" ca="1" si="18"/>
        <v>2259235.6458015689</v>
      </c>
      <c r="D164" s="3">
        <f t="shared" ca="1" si="13"/>
        <v>1654566.2843009939</v>
      </c>
      <c r="E164" s="3">
        <f t="shared" ca="1" si="14"/>
        <v>604669.36150057497</v>
      </c>
      <c r="F164" s="3">
        <f t="shared" ca="1" si="15"/>
        <v>304853721.58637524</v>
      </c>
      <c r="G164" s="52">
        <v>48647</v>
      </c>
      <c r="H164" s="3">
        <f t="shared" ca="1" si="16"/>
        <v>8272.8314215049686</v>
      </c>
      <c r="I164" s="53">
        <f t="shared" ca="1" si="17"/>
        <v>136845.35914464836</v>
      </c>
      <c r="J164" s="55">
        <f t="shared" ca="1" si="19"/>
        <v>2404353.8363677226</v>
      </c>
      <c r="K164" s="20"/>
      <c r="L164" s="20"/>
      <c r="M164" s="20"/>
      <c r="O164" s="19">
        <f t="shared" si="20"/>
        <v>28</v>
      </c>
    </row>
    <row r="165" spans="2:15" ht="17.399999999999999" customHeight="1" x14ac:dyDescent="0.3">
      <c r="B165" s="48">
        <v>118</v>
      </c>
      <c r="C165" s="2">
        <f t="shared" ca="1" si="18"/>
        <v>2259235.6458015689</v>
      </c>
      <c r="D165" s="3">
        <f t="shared" ca="1" si="13"/>
        <v>1651290.9919261993</v>
      </c>
      <c r="E165" s="3">
        <f t="shared" ca="1" si="14"/>
        <v>607944.65387536958</v>
      </c>
      <c r="F165" s="3">
        <f t="shared" ca="1" si="15"/>
        <v>304245776.93249989</v>
      </c>
      <c r="G165" s="52">
        <v>48678</v>
      </c>
      <c r="H165" s="3">
        <f t="shared" ca="1" si="16"/>
        <v>8256.4549596309971</v>
      </c>
      <c r="I165" s="53">
        <f t="shared" ca="1" si="17"/>
        <v>151207.44590684213</v>
      </c>
      <c r="J165" s="55">
        <f t="shared" ca="1" si="19"/>
        <v>2418699.546668042</v>
      </c>
      <c r="K165" s="20"/>
      <c r="L165" s="20"/>
      <c r="M165" s="20"/>
      <c r="O165" s="19">
        <f t="shared" si="20"/>
        <v>31</v>
      </c>
    </row>
    <row r="166" spans="2:15" ht="17.399999999999999" customHeight="1" x14ac:dyDescent="0.3">
      <c r="B166" s="48">
        <v>119</v>
      </c>
      <c r="C166" s="2">
        <f t="shared" ca="1" si="18"/>
        <v>2259235.6458015689</v>
      </c>
      <c r="D166" s="3">
        <f t="shared" ca="1" si="13"/>
        <v>1647997.9583843744</v>
      </c>
      <c r="E166" s="3">
        <f t="shared" ca="1" si="14"/>
        <v>611237.68741719448</v>
      </c>
      <c r="F166" s="3">
        <f t="shared" ca="1" si="15"/>
        <v>303634539.24508268</v>
      </c>
      <c r="G166" s="52">
        <v>48708</v>
      </c>
      <c r="H166" s="3">
        <f t="shared" ca="1" si="16"/>
        <v>8239.9897919218711</v>
      </c>
      <c r="I166" s="53">
        <f t="shared" ca="1" si="17"/>
        <v>146037.97292759994</v>
      </c>
      <c r="J166" s="55">
        <f t="shared" ca="1" si="19"/>
        <v>2413513.6085210908</v>
      </c>
      <c r="K166" s="20"/>
      <c r="L166" s="20"/>
      <c r="M166" s="20"/>
      <c r="O166" s="19">
        <f t="shared" si="20"/>
        <v>30</v>
      </c>
    </row>
    <row r="167" spans="2:15" ht="17.399999999999999" customHeight="1" x14ac:dyDescent="0.3">
      <c r="B167" s="48">
        <v>120</v>
      </c>
      <c r="C167" s="2">
        <f t="shared" ca="1" si="18"/>
        <v>2259235.6458015689</v>
      </c>
      <c r="D167" s="3">
        <f t="shared" ca="1" si="13"/>
        <v>1644687.0875775311</v>
      </c>
      <c r="E167" s="3">
        <f t="shared" ca="1" si="14"/>
        <v>614548.55822403776</v>
      </c>
      <c r="F167" s="3">
        <f t="shared" ca="1" si="15"/>
        <v>303019990.68685865</v>
      </c>
      <c r="G167" s="52">
        <v>48739</v>
      </c>
      <c r="H167" s="3">
        <f t="shared" ca="1" si="16"/>
        <v>8223.435437887656</v>
      </c>
      <c r="I167" s="53">
        <f t="shared" ca="1" si="17"/>
        <v>150602.731465561</v>
      </c>
      <c r="J167" s="55">
        <f t="shared" ca="1" si="19"/>
        <v>2418061.8127050172</v>
      </c>
      <c r="K167" s="20"/>
      <c r="L167" s="20"/>
      <c r="M167" s="20"/>
      <c r="O167" s="19">
        <f t="shared" si="20"/>
        <v>31</v>
      </c>
    </row>
    <row r="168" spans="2:15" ht="17.399999999999999" customHeight="1" x14ac:dyDescent="0.3">
      <c r="B168" s="48">
        <v>121</v>
      </c>
      <c r="C168" s="2">
        <f t="shared" ca="1" si="18"/>
        <v>2259235.6458015689</v>
      </c>
      <c r="D168" s="3">
        <f t="shared" ca="1" si="13"/>
        <v>1641358.282887151</v>
      </c>
      <c r="E168" s="3">
        <f t="shared" ca="1" si="14"/>
        <v>617877.36291441787</v>
      </c>
      <c r="F168" s="3">
        <f t="shared" ca="1" si="15"/>
        <v>302402113.32394421</v>
      </c>
      <c r="G168" s="52">
        <v>48769</v>
      </c>
      <c r="H168" s="3">
        <f t="shared" ca="1" si="16"/>
        <v>8206.7914144357546</v>
      </c>
      <c r="I168" s="53">
        <f t="shared" ca="1" si="17"/>
        <v>145449.59552969216</v>
      </c>
      <c r="J168" s="55">
        <f t="shared" ca="1" si="19"/>
        <v>2412892.0327456971</v>
      </c>
      <c r="K168" s="20"/>
      <c r="L168" s="20"/>
      <c r="M168" s="20"/>
      <c r="O168" s="19">
        <f t="shared" si="20"/>
        <v>30</v>
      </c>
    </row>
    <row r="169" spans="2:15" ht="17.399999999999999" customHeight="1" x14ac:dyDescent="0.3">
      <c r="B169" s="48">
        <v>122</v>
      </c>
      <c r="C169" s="2">
        <f t="shared" ca="1" si="18"/>
        <v>2259235.6458015689</v>
      </c>
      <c r="D169" s="3">
        <f t="shared" ca="1" si="13"/>
        <v>1638011.4471713644</v>
      </c>
      <c r="E169" s="3">
        <f t="shared" ca="1" si="14"/>
        <v>621224.19863020442</v>
      </c>
      <c r="F169" s="3">
        <f t="shared" ca="1" si="15"/>
        <v>301780889.125314</v>
      </c>
      <c r="G169" s="52">
        <v>48800</v>
      </c>
      <c r="H169" s="3">
        <f t="shared" ca="1" si="16"/>
        <v>8190.0572358568224</v>
      </c>
      <c r="I169" s="53">
        <f t="shared" ca="1" si="17"/>
        <v>149991.44820867633</v>
      </c>
      <c r="J169" s="55">
        <f t="shared" ca="1" si="19"/>
        <v>2417417.1512461021</v>
      </c>
      <c r="K169" s="20"/>
      <c r="L169" s="20"/>
      <c r="M169" s="20"/>
      <c r="O169" s="19">
        <f t="shared" si="20"/>
        <v>31</v>
      </c>
    </row>
    <row r="170" spans="2:15" ht="17.399999999999999" customHeight="1" x14ac:dyDescent="0.3">
      <c r="B170" s="48">
        <v>123</v>
      </c>
      <c r="C170" s="2">
        <f t="shared" ca="1" si="18"/>
        <v>2259235.6458015689</v>
      </c>
      <c r="D170" s="3">
        <f t="shared" ca="1" si="13"/>
        <v>1634646.4827621176</v>
      </c>
      <c r="E170" s="3">
        <f t="shared" ca="1" si="14"/>
        <v>624589.16303945123</v>
      </c>
      <c r="F170" s="3">
        <f t="shared" ca="1" si="15"/>
        <v>301156299.96227455</v>
      </c>
      <c r="G170" s="52">
        <v>48831</v>
      </c>
      <c r="H170" s="3">
        <f t="shared" ca="1" si="16"/>
        <v>8173.2324138105878</v>
      </c>
      <c r="I170" s="53">
        <f t="shared" ca="1" si="17"/>
        <v>149683.32100615575</v>
      </c>
      <c r="J170" s="55">
        <f t="shared" ca="1" si="19"/>
        <v>2417092.1992215351</v>
      </c>
      <c r="K170" s="20"/>
      <c r="L170" s="20"/>
      <c r="M170" s="20"/>
      <c r="O170" s="19">
        <f t="shared" si="20"/>
        <v>31</v>
      </c>
    </row>
    <row r="171" spans="2:15" ht="17.399999999999999" customHeight="1" x14ac:dyDescent="0.3">
      <c r="B171" s="48">
        <v>124</v>
      </c>
      <c r="C171" s="2">
        <f t="shared" ca="1" si="18"/>
        <v>2259235.6458015689</v>
      </c>
      <c r="D171" s="3">
        <f t="shared" ca="1" si="13"/>
        <v>1631263.2914623206</v>
      </c>
      <c r="E171" s="3">
        <f t="shared" ca="1" si="14"/>
        <v>627972.35433924827</v>
      </c>
      <c r="F171" s="3">
        <f t="shared" ca="1" si="15"/>
        <v>300528327.60793531</v>
      </c>
      <c r="G171" s="52">
        <v>48861</v>
      </c>
      <c r="H171" s="3">
        <f t="shared" ca="1" si="16"/>
        <v>8156.3164573116028</v>
      </c>
      <c r="I171" s="53">
        <f t="shared" ca="1" si="17"/>
        <v>144555.02398189178</v>
      </c>
      <c r="J171" s="55">
        <f t="shared" ca="1" si="19"/>
        <v>2411946.9862407721</v>
      </c>
      <c r="K171" s="20"/>
      <c r="L171" s="20"/>
      <c r="M171" s="20"/>
      <c r="O171" s="19">
        <f t="shared" si="20"/>
        <v>30</v>
      </c>
    </row>
    <row r="172" spans="2:15" ht="17.399999999999999" customHeight="1" x14ac:dyDescent="0.3">
      <c r="B172" s="48">
        <v>125</v>
      </c>
      <c r="C172" s="2">
        <f t="shared" ca="1" si="18"/>
        <v>2259235.6458015689</v>
      </c>
      <c r="D172" s="3">
        <f t="shared" ca="1" si="13"/>
        <v>1627861.7745429829</v>
      </c>
      <c r="E172" s="3">
        <f t="shared" ca="1" si="14"/>
        <v>631373.87125858595</v>
      </c>
      <c r="F172" s="3">
        <f t="shared" ca="1" si="15"/>
        <v>299896953.73667675</v>
      </c>
      <c r="G172" s="52">
        <v>48892</v>
      </c>
      <c r="H172" s="3">
        <f t="shared" ca="1" si="16"/>
        <v>8139.3088727149143</v>
      </c>
      <c r="I172" s="53">
        <f t="shared" ca="1" si="17"/>
        <v>149062.05049353591</v>
      </c>
      <c r="J172" s="55">
        <f t="shared" ca="1" si="19"/>
        <v>2416437.00516782</v>
      </c>
      <c r="K172" s="20"/>
      <c r="L172" s="20"/>
      <c r="M172" s="20"/>
      <c r="O172" s="19">
        <f t="shared" si="20"/>
        <v>31</v>
      </c>
    </row>
    <row r="173" spans="2:15" ht="17.399999999999999" customHeight="1" x14ac:dyDescent="0.3">
      <c r="B173" s="48">
        <v>126</v>
      </c>
      <c r="C173" s="2">
        <f t="shared" ca="1" si="18"/>
        <v>2259235.6458015689</v>
      </c>
      <c r="D173" s="3">
        <f t="shared" ca="1" si="13"/>
        <v>1624441.8327403325</v>
      </c>
      <c r="E173" s="3">
        <f t="shared" ca="1" si="14"/>
        <v>634793.8130612364</v>
      </c>
      <c r="F173" s="3">
        <f t="shared" ca="1" si="15"/>
        <v>299262159.92361552</v>
      </c>
      <c r="G173" s="52">
        <v>48922</v>
      </c>
      <c r="H173" s="3">
        <f t="shared" ca="1" si="16"/>
        <v>8122.209163701662</v>
      </c>
      <c r="I173" s="53">
        <f t="shared" ca="1" si="17"/>
        <v>143950.53779360483</v>
      </c>
      <c r="J173" s="55">
        <f t="shared" ca="1" si="19"/>
        <v>2411308.3927588752</v>
      </c>
      <c r="K173" s="20"/>
      <c r="L173" s="20"/>
      <c r="M173" s="20"/>
      <c r="O173" s="19">
        <f t="shared" si="20"/>
        <v>30</v>
      </c>
    </row>
    <row r="174" spans="2:15" ht="17.399999999999999" customHeight="1" x14ac:dyDescent="0.3">
      <c r="B174" s="48">
        <v>127</v>
      </c>
      <c r="C174" s="2">
        <f t="shared" ca="1" si="18"/>
        <v>2259235.6458015689</v>
      </c>
      <c r="D174" s="3">
        <f t="shared" ca="1" si="13"/>
        <v>1621003.3662529173</v>
      </c>
      <c r="E174" s="3">
        <f t="shared" ca="1" si="14"/>
        <v>638232.27954865154</v>
      </c>
      <c r="F174" s="3">
        <f t="shared" ca="1" si="15"/>
        <v>298623927.64406687</v>
      </c>
      <c r="G174" s="52">
        <v>48953</v>
      </c>
      <c r="H174" s="3">
        <f t="shared" ca="1" si="16"/>
        <v>8105.0168312645865</v>
      </c>
      <c r="I174" s="53">
        <f t="shared" ca="1" si="17"/>
        <v>148434.0313221133</v>
      </c>
      <c r="J174" s="55">
        <f t="shared" ca="1" si="19"/>
        <v>2415774.6939549465</v>
      </c>
      <c r="K174" s="20"/>
      <c r="L174" s="20"/>
      <c r="M174" s="20"/>
      <c r="O174" s="19">
        <f t="shared" si="20"/>
        <v>31</v>
      </c>
    </row>
    <row r="175" spans="2:15" ht="17.399999999999999" customHeight="1" x14ac:dyDescent="0.3">
      <c r="B175" s="48">
        <v>128</v>
      </c>
      <c r="C175" s="2">
        <f t="shared" ca="1" si="18"/>
        <v>2259235.6458015689</v>
      </c>
      <c r="D175" s="3">
        <f t="shared" ca="1" si="13"/>
        <v>1617546.2747386957</v>
      </c>
      <c r="E175" s="3">
        <f t="shared" ca="1" si="14"/>
        <v>641689.37106287316</v>
      </c>
      <c r="F175" s="3">
        <f t="shared" ca="1" si="15"/>
        <v>297982238.273004</v>
      </c>
      <c r="G175" s="52">
        <v>48984</v>
      </c>
      <c r="H175" s="3">
        <f t="shared" ca="1" si="16"/>
        <v>8087.7313736934784</v>
      </c>
      <c r="I175" s="53">
        <f t="shared" ca="1" si="17"/>
        <v>148117.46811145716</v>
      </c>
      <c r="J175" s="55">
        <f t="shared" ca="1" si="19"/>
        <v>2415440.8452867195</v>
      </c>
      <c r="K175" s="20"/>
      <c r="L175" s="20"/>
      <c r="M175" s="20"/>
      <c r="O175" s="19">
        <f t="shared" si="20"/>
        <v>31</v>
      </c>
    </row>
    <row r="176" spans="2:15" ht="17.399999999999999" customHeight="1" x14ac:dyDescent="0.3">
      <c r="B176" s="48">
        <v>129</v>
      </c>
      <c r="C176" s="2">
        <f t="shared" ca="1" si="18"/>
        <v>2259235.6458015689</v>
      </c>
      <c r="D176" s="3">
        <f t="shared" ref="D176:D239" ca="1" si="21">+F175*(($H$6/100)/$H$9)</f>
        <v>1614070.457312105</v>
      </c>
      <c r="E176" s="3">
        <f t="shared" ref="E176:E239" ca="1" si="22">+C176-D176</f>
        <v>645165.18848946388</v>
      </c>
      <c r="F176" s="3">
        <f t="shared" ref="F176:F239" ca="1" si="23">IF(F175&lt;1,0,+F175-E176)</f>
        <v>297337073.08451456</v>
      </c>
      <c r="G176" s="52">
        <v>49012</v>
      </c>
      <c r="H176" s="3">
        <f t="shared" ref="H176:H239" ca="1" si="24">+D176*$H$7/100</f>
        <v>8070.3522865605246</v>
      </c>
      <c r="I176" s="53">
        <f t="shared" ref="I176:I239" ca="1" si="25">+F175*$R$41*O176</f>
        <v>133496.04274630579</v>
      </c>
      <c r="J176" s="55">
        <f t="shared" ca="1" si="19"/>
        <v>2400802.0408344353</v>
      </c>
      <c r="K176" s="20"/>
      <c r="L176" s="20"/>
      <c r="M176" s="20"/>
      <c r="O176" s="19">
        <f t="shared" si="20"/>
        <v>28</v>
      </c>
    </row>
    <row r="177" spans="2:15" ht="17.399999999999999" customHeight="1" x14ac:dyDescent="0.3">
      <c r="B177" s="48">
        <v>130</v>
      </c>
      <c r="C177" s="2">
        <f t="shared" ref="C177:C240" ca="1" si="26">IF(F176&lt;1,0,+$H$8)</f>
        <v>2259235.6458015689</v>
      </c>
      <c r="D177" s="3">
        <f t="shared" ca="1" si="21"/>
        <v>1610575.8125411207</v>
      </c>
      <c r="E177" s="3">
        <f t="shared" ca="1" si="22"/>
        <v>648659.83326044818</v>
      </c>
      <c r="F177" s="3">
        <f t="shared" ca="1" si="23"/>
        <v>296688413.25125408</v>
      </c>
      <c r="G177" s="52">
        <v>49043</v>
      </c>
      <c r="H177" s="3">
        <f t="shared" ca="1" si="24"/>
        <v>8052.8790627056032</v>
      </c>
      <c r="I177" s="53">
        <f t="shared" ca="1" si="25"/>
        <v>147479.18824991921</v>
      </c>
      <c r="J177" s="55">
        <f t="shared" ref="J177:J240" ca="1" si="27">+C177+H177+I177</f>
        <v>2414767.7131141936</v>
      </c>
      <c r="K177" s="20"/>
      <c r="L177" s="20"/>
      <c r="M177" s="20"/>
      <c r="O177" s="19">
        <f t="shared" ref="O177:O240" si="28">+G177-G176</f>
        <v>31</v>
      </c>
    </row>
    <row r="178" spans="2:15" ht="17.399999999999999" customHeight="1" x14ac:dyDescent="0.3">
      <c r="B178" s="48">
        <v>131</v>
      </c>
      <c r="C178" s="2">
        <f t="shared" ca="1" si="26"/>
        <v>2259235.6458015689</v>
      </c>
      <c r="D178" s="3">
        <f t="shared" ca="1" si="21"/>
        <v>1607062.2384442929</v>
      </c>
      <c r="E178" s="3">
        <f t="shared" ca="1" si="22"/>
        <v>652173.40735727595</v>
      </c>
      <c r="F178" s="3">
        <f t="shared" ca="1" si="23"/>
        <v>296036239.84389681</v>
      </c>
      <c r="G178" s="52">
        <v>49073</v>
      </c>
      <c r="H178" s="3">
        <f t="shared" ca="1" si="24"/>
        <v>8035.3111922214648</v>
      </c>
      <c r="I178" s="53">
        <f t="shared" ca="1" si="25"/>
        <v>142410.43836060195</v>
      </c>
      <c r="J178" s="55">
        <f t="shared" ca="1" si="27"/>
        <v>2409681.3953543925</v>
      </c>
      <c r="K178" s="20"/>
      <c r="L178" s="20"/>
      <c r="M178" s="20"/>
      <c r="O178" s="19">
        <f t="shared" si="28"/>
        <v>30</v>
      </c>
    </row>
    <row r="179" spans="2:15" ht="17.399999999999999" customHeight="1" x14ac:dyDescent="0.3">
      <c r="B179" s="48">
        <v>132</v>
      </c>
      <c r="C179" s="2">
        <f t="shared" ca="1" si="26"/>
        <v>2259235.6458015689</v>
      </c>
      <c r="D179" s="3">
        <f t="shared" ca="1" si="21"/>
        <v>1603529.6324877744</v>
      </c>
      <c r="E179" s="3">
        <f t="shared" ca="1" si="22"/>
        <v>655706.01331379451</v>
      </c>
      <c r="F179" s="3">
        <f t="shared" ca="1" si="23"/>
        <v>295380533.83058304</v>
      </c>
      <c r="G179" s="52">
        <v>49104</v>
      </c>
      <c r="H179" s="3">
        <f t="shared" ca="1" si="24"/>
        <v>8017.6481624388716</v>
      </c>
      <c r="I179" s="53">
        <f t="shared" ca="1" si="25"/>
        <v>146833.9749625728</v>
      </c>
      <c r="J179" s="55">
        <f t="shared" ca="1" si="27"/>
        <v>2414087.2689265804</v>
      </c>
      <c r="K179" s="20"/>
      <c r="L179" s="20"/>
      <c r="M179" s="20"/>
      <c r="O179" s="19">
        <f t="shared" si="28"/>
        <v>31</v>
      </c>
    </row>
    <row r="180" spans="2:15" ht="17.399999999999999" customHeight="1" x14ac:dyDescent="0.3">
      <c r="B180" s="48">
        <v>133</v>
      </c>
      <c r="C180" s="2">
        <f t="shared" ca="1" si="26"/>
        <v>2259235.6458015689</v>
      </c>
      <c r="D180" s="3">
        <f t="shared" ca="1" si="21"/>
        <v>1599977.8915823249</v>
      </c>
      <c r="E180" s="3">
        <f t="shared" ca="1" si="22"/>
        <v>659257.754219244</v>
      </c>
      <c r="F180" s="3">
        <f t="shared" ca="1" si="23"/>
        <v>294721276.0763638</v>
      </c>
      <c r="G180" s="52">
        <v>49134</v>
      </c>
      <c r="H180" s="3">
        <f t="shared" ca="1" si="24"/>
        <v>7999.889457911624</v>
      </c>
      <c r="I180" s="53">
        <f t="shared" ca="1" si="25"/>
        <v>141782.65623867986</v>
      </c>
      <c r="J180" s="55">
        <f t="shared" ca="1" si="27"/>
        <v>2409018.1914981604</v>
      </c>
      <c r="K180" s="20"/>
      <c r="L180" s="20"/>
      <c r="M180" s="20"/>
      <c r="O180" s="19">
        <f t="shared" si="28"/>
        <v>30</v>
      </c>
    </row>
    <row r="181" spans="2:15" ht="17.399999999999999" customHeight="1" x14ac:dyDescent="0.3">
      <c r="B181" s="48">
        <v>134</v>
      </c>
      <c r="C181" s="2">
        <f t="shared" ca="1" si="26"/>
        <v>2259235.6458015689</v>
      </c>
      <c r="D181" s="3">
        <f t="shared" ca="1" si="21"/>
        <v>1596406.912080304</v>
      </c>
      <c r="E181" s="3">
        <f t="shared" ca="1" si="22"/>
        <v>662828.73372126487</v>
      </c>
      <c r="F181" s="3">
        <f t="shared" ca="1" si="23"/>
        <v>294058447.34264255</v>
      </c>
      <c r="G181" s="52">
        <v>49165</v>
      </c>
      <c r="H181" s="3">
        <f t="shared" ca="1" si="24"/>
        <v>7982.0345604015201</v>
      </c>
      <c r="I181" s="53">
        <f t="shared" ca="1" si="25"/>
        <v>146181.75293387644</v>
      </c>
      <c r="J181" s="55">
        <f t="shared" ca="1" si="27"/>
        <v>2413399.4332958469</v>
      </c>
      <c r="K181" s="20"/>
      <c r="L181" s="20"/>
      <c r="M181" s="20"/>
      <c r="O181" s="19">
        <f t="shared" si="28"/>
        <v>31</v>
      </c>
    </row>
    <row r="182" spans="2:15" ht="17.399999999999999" customHeight="1" x14ac:dyDescent="0.3">
      <c r="B182" s="48">
        <v>135</v>
      </c>
      <c r="C182" s="2">
        <f t="shared" ca="1" si="26"/>
        <v>2259235.6458015689</v>
      </c>
      <c r="D182" s="3">
        <f t="shared" ca="1" si="21"/>
        <v>1592816.5897726472</v>
      </c>
      <c r="E182" s="3">
        <f t="shared" ca="1" si="22"/>
        <v>666419.05602892162</v>
      </c>
      <c r="F182" s="3">
        <f t="shared" ca="1" si="23"/>
        <v>293392028.28661364</v>
      </c>
      <c r="G182" s="52">
        <v>49196</v>
      </c>
      <c r="H182" s="3">
        <f t="shared" ca="1" si="24"/>
        <v>7964.0829488632362</v>
      </c>
      <c r="I182" s="53">
        <f t="shared" ca="1" si="25"/>
        <v>145852.98988195069</v>
      </c>
      <c r="J182" s="55">
        <f t="shared" ca="1" si="27"/>
        <v>2413052.7186323828</v>
      </c>
      <c r="K182" s="20"/>
      <c r="L182" s="20"/>
      <c r="M182" s="20"/>
      <c r="O182" s="19">
        <f t="shared" si="28"/>
        <v>31</v>
      </c>
    </row>
    <row r="183" spans="2:15" ht="17.399999999999999" customHeight="1" x14ac:dyDescent="0.3">
      <c r="B183" s="48">
        <v>136</v>
      </c>
      <c r="C183" s="2">
        <f t="shared" ca="1" si="26"/>
        <v>2259235.6458015689</v>
      </c>
      <c r="D183" s="3">
        <f t="shared" ca="1" si="21"/>
        <v>1589206.8198858239</v>
      </c>
      <c r="E183" s="3">
        <f t="shared" ca="1" si="22"/>
        <v>670028.82591574499</v>
      </c>
      <c r="F183" s="3">
        <f t="shared" ca="1" si="23"/>
        <v>292721999.46069789</v>
      </c>
      <c r="G183" s="52">
        <v>49226</v>
      </c>
      <c r="H183" s="3">
        <f t="shared" ca="1" si="24"/>
        <v>7946.0340994291191</v>
      </c>
      <c r="I183" s="53">
        <f t="shared" ca="1" si="25"/>
        <v>140828.17357757455</v>
      </c>
      <c r="J183" s="55">
        <f t="shared" ca="1" si="27"/>
        <v>2408009.8534785723</v>
      </c>
      <c r="K183" s="20"/>
      <c r="L183" s="20"/>
      <c r="M183" s="20"/>
      <c r="O183" s="19">
        <f t="shared" si="28"/>
        <v>30</v>
      </c>
    </row>
    <row r="184" spans="2:15" ht="17.399999999999999" customHeight="1" x14ac:dyDescent="0.3">
      <c r="B184" s="48">
        <v>137</v>
      </c>
      <c r="C184" s="2">
        <f t="shared" ca="1" si="26"/>
        <v>2259235.6458015689</v>
      </c>
      <c r="D184" s="3">
        <f t="shared" ca="1" si="21"/>
        <v>1585577.4970787803</v>
      </c>
      <c r="E184" s="3">
        <f t="shared" ca="1" si="22"/>
        <v>673658.14872278855</v>
      </c>
      <c r="F184" s="3">
        <f t="shared" ca="1" si="23"/>
        <v>292048341.31197512</v>
      </c>
      <c r="G184" s="52">
        <v>49257</v>
      </c>
      <c r="H184" s="3">
        <f t="shared" ca="1" si="24"/>
        <v>7927.8874853939014</v>
      </c>
      <c r="I184" s="53">
        <f t="shared" ca="1" si="25"/>
        <v>145190.11173250614</v>
      </c>
      <c r="J184" s="55">
        <f t="shared" ca="1" si="27"/>
        <v>2412353.6450194689</v>
      </c>
      <c r="K184" s="20"/>
      <c r="L184" s="20"/>
      <c r="M184" s="20"/>
      <c r="O184" s="19">
        <f t="shared" si="28"/>
        <v>31</v>
      </c>
    </row>
    <row r="185" spans="2:15" ht="17.399999999999999" customHeight="1" x14ac:dyDescent="0.3">
      <c r="B185" s="48">
        <v>138</v>
      </c>
      <c r="C185" s="2">
        <f t="shared" ca="1" si="26"/>
        <v>2259235.6458015689</v>
      </c>
      <c r="D185" s="3">
        <f t="shared" ca="1" si="21"/>
        <v>1581928.5154398652</v>
      </c>
      <c r="E185" s="3">
        <f t="shared" ca="1" si="22"/>
        <v>677307.13036170369</v>
      </c>
      <c r="F185" s="3">
        <f t="shared" ca="1" si="23"/>
        <v>291371034.18161345</v>
      </c>
      <c r="G185" s="52">
        <v>49287</v>
      </c>
      <c r="H185" s="3">
        <f t="shared" ca="1" si="24"/>
        <v>7909.6425771993263</v>
      </c>
      <c r="I185" s="53">
        <f t="shared" ca="1" si="25"/>
        <v>140183.20382974803</v>
      </c>
      <c r="J185" s="55">
        <f t="shared" ca="1" si="27"/>
        <v>2407328.4922085162</v>
      </c>
      <c r="K185" s="20"/>
      <c r="L185" s="20"/>
      <c r="M185" s="20"/>
      <c r="O185" s="19">
        <f t="shared" si="28"/>
        <v>30</v>
      </c>
    </row>
    <row r="186" spans="2:15" ht="17.399999999999999" customHeight="1" x14ac:dyDescent="0.3">
      <c r="B186" s="48">
        <v>139</v>
      </c>
      <c r="C186" s="2">
        <f t="shared" ca="1" si="26"/>
        <v>2259235.6458015689</v>
      </c>
      <c r="D186" s="3">
        <f t="shared" ca="1" si="21"/>
        <v>1578259.7684837396</v>
      </c>
      <c r="E186" s="3">
        <f t="shared" ca="1" si="22"/>
        <v>680975.87731782929</v>
      </c>
      <c r="F186" s="3">
        <f t="shared" ca="1" si="23"/>
        <v>290690058.3042956</v>
      </c>
      <c r="G186" s="52">
        <v>49318</v>
      </c>
      <c r="H186" s="3">
        <f t="shared" ca="1" si="24"/>
        <v>7891.2988424186979</v>
      </c>
      <c r="I186" s="53">
        <f t="shared" ca="1" si="25"/>
        <v>144520.03295408026</v>
      </c>
      <c r="J186" s="55">
        <f t="shared" ca="1" si="27"/>
        <v>2411646.9775980674</v>
      </c>
      <c r="K186" s="20"/>
      <c r="L186" s="20"/>
      <c r="M186" s="20"/>
      <c r="O186" s="19">
        <f t="shared" si="28"/>
        <v>31</v>
      </c>
    </row>
    <row r="187" spans="2:15" ht="17.399999999999999" customHeight="1" x14ac:dyDescent="0.3">
      <c r="B187" s="48">
        <v>140</v>
      </c>
      <c r="C187" s="2">
        <f t="shared" ca="1" si="26"/>
        <v>2259235.6458015689</v>
      </c>
      <c r="D187" s="3">
        <f t="shared" ca="1" si="21"/>
        <v>1574571.1491482679</v>
      </c>
      <c r="E187" s="3">
        <f t="shared" ca="1" si="22"/>
        <v>684664.49665330094</v>
      </c>
      <c r="F187" s="3">
        <f t="shared" ca="1" si="23"/>
        <v>290005393.80764228</v>
      </c>
      <c r="G187" s="52">
        <v>49349</v>
      </c>
      <c r="H187" s="3">
        <f t="shared" ca="1" si="24"/>
        <v>7872.8557457413399</v>
      </c>
      <c r="I187" s="53">
        <f t="shared" ca="1" si="25"/>
        <v>144182.26891893061</v>
      </c>
      <c r="J187" s="55">
        <f t="shared" ca="1" si="27"/>
        <v>2411290.7704662406</v>
      </c>
      <c r="K187" s="20"/>
      <c r="L187" s="20"/>
      <c r="M187" s="20"/>
      <c r="O187" s="19">
        <f t="shared" si="28"/>
        <v>31</v>
      </c>
    </row>
    <row r="188" spans="2:15" ht="17.399999999999999" customHeight="1" x14ac:dyDescent="0.3">
      <c r="B188" s="48">
        <v>141</v>
      </c>
      <c r="C188" s="2">
        <f t="shared" ca="1" si="26"/>
        <v>2259235.6458015689</v>
      </c>
      <c r="D188" s="3">
        <f t="shared" ca="1" si="21"/>
        <v>1570862.5497913957</v>
      </c>
      <c r="E188" s="3">
        <f t="shared" ca="1" si="22"/>
        <v>688373.09601017321</v>
      </c>
      <c r="F188" s="3">
        <f t="shared" ca="1" si="23"/>
        <v>289317020.71163213</v>
      </c>
      <c r="G188" s="52">
        <v>49377</v>
      </c>
      <c r="H188" s="3">
        <f t="shared" ca="1" si="24"/>
        <v>7854.3127489569779</v>
      </c>
      <c r="I188" s="53">
        <f t="shared" ca="1" si="25"/>
        <v>129922.41642582374</v>
      </c>
      <c r="J188" s="55">
        <f t="shared" ca="1" si="27"/>
        <v>2397012.3749763495</v>
      </c>
      <c r="K188" s="20"/>
      <c r="L188" s="20"/>
      <c r="M188" s="20"/>
      <c r="O188" s="19">
        <f t="shared" si="28"/>
        <v>28</v>
      </c>
    </row>
    <row r="189" spans="2:15" ht="17.399999999999999" customHeight="1" x14ac:dyDescent="0.3">
      <c r="B189" s="48">
        <v>142</v>
      </c>
      <c r="C189" s="2">
        <f t="shared" ca="1" si="26"/>
        <v>2259235.6458015689</v>
      </c>
      <c r="D189" s="3">
        <f t="shared" ca="1" si="21"/>
        <v>1567133.8621880074</v>
      </c>
      <c r="E189" s="3">
        <f t="shared" ca="1" si="22"/>
        <v>692101.78361356142</v>
      </c>
      <c r="F189" s="3">
        <f t="shared" ca="1" si="23"/>
        <v>288624918.92801857</v>
      </c>
      <c r="G189" s="52">
        <v>49408</v>
      </c>
      <c r="H189" s="3">
        <f t="shared" ca="1" si="24"/>
        <v>7835.6693109400376</v>
      </c>
      <c r="I189" s="53">
        <f t="shared" ca="1" si="25"/>
        <v>143501.24227296951</v>
      </c>
      <c r="J189" s="55">
        <f t="shared" ca="1" si="27"/>
        <v>2410572.5573854782</v>
      </c>
      <c r="K189" s="20"/>
      <c r="L189" s="20"/>
      <c r="M189" s="20"/>
      <c r="O189" s="19">
        <f t="shared" si="28"/>
        <v>31</v>
      </c>
    </row>
    <row r="190" spans="2:15" ht="17.399999999999999" customHeight="1" x14ac:dyDescent="0.3">
      <c r="B190" s="48">
        <v>143</v>
      </c>
      <c r="C190" s="2">
        <f t="shared" ca="1" si="26"/>
        <v>2259235.6458015689</v>
      </c>
      <c r="D190" s="3">
        <f t="shared" ca="1" si="21"/>
        <v>1563384.9775267674</v>
      </c>
      <c r="E190" s="3">
        <f t="shared" ca="1" si="22"/>
        <v>695850.66827480146</v>
      </c>
      <c r="F190" s="3">
        <f t="shared" ca="1" si="23"/>
        <v>287929068.25974375</v>
      </c>
      <c r="G190" s="52">
        <v>49438</v>
      </c>
      <c r="H190" s="3">
        <f t="shared" ca="1" si="24"/>
        <v>7816.924887633837</v>
      </c>
      <c r="I190" s="53">
        <f t="shared" ca="1" si="25"/>
        <v>138539.96108544889</v>
      </c>
      <c r="J190" s="55">
        <f t="shared" ca="1" si="27"/>
        <v>2405592.5317746517</v>
      </c>
      <c r="K190" s="20"/>
      <c r="L190" s="20"/>
      <c r="M190" s="20"/>
      <c r="O190" s="19">
        <f t="shared" si="28"/>
        <v>30</v>
      </c>
    </row>
    <row r="191" spans="2:15" ht="17.399999999999999" customHeight="1" x14ac:dyDescent="0.3">
      <c r="B191" s="48">
        <v>144</v>
      </c>
      <c r="C191" s="2">
        <f t="shared" ca="1" si="26"/>
        <v>2259235.6458015689</v>
      </c>
      <c r="D191" s="3">
        <f t="shared" ca="1" si="21"/>
        <v>1559615.7864069454</v>
      </c>
      <c r="E191" s="3">
        <f t="shared" ca="1" si="22"/>
        <v>699619.85939462343</v>
      </c>
      <c r="F191" s="3">
        <f t="shared" ca="1" si="23"/>
        <v>287229448.40034914</v>
      </c>
      <c r="G191" s="52">
        <v>49469</v>
      </c>
      <c r="H191" s="3">
        <f t="shared" ca="1" si="24"/>
        <v>7798.0789320347276</v>
      </c>
      <c r="I191" s="53">
        <f t="shared" ca="1" si="25"/>
        <v>142812.8178568329</v>
      </c>
      <c r="J191" s="55">
        <f t="shared" ca="1" si="27"/>
        <v>2409846.5425904365</v>
      </c>
      <c r="K191" s="20"/>
      <c r="L191" s="20"/>
      <c r="M191" s="20"/>
      <c r="O191" s="19">
        <f t="shared" si="28"/>
        <v>31</v>
      </c>
    </row>
    <row r="192" spans="2:15" ht="17.399999999999999" customHeight="1" x14ac:dyDescent="0.3">
      <c r="B192" s="48">
        <v>145</v>
      </c>
      <c r="C192" s="2">
        <f t="shared" ca="1" si="26"/>
        <v>2259235.6458015689</v>
      </c>
      <c r="D192" s="3">
        <f t="shared" ca="1" si="21"/>
        <v>1555826.1788352246</v>
      </c>
      <c r="E192" s="3">
        <f t="shared" ca="1" si="22"/>
        <v>703409.46696634428</v>
      </c>
      <c r="F192" s="3">
        <f t="shared" ca="1" si="23"/>
        <v>286526038.93338281</v>
      </c>
      <c r="G192" s="52">
        <v>49499</v>
      </c>
      <c r="H192" s="3">
        <f t="shared" ca="1" si="24"/>
        <v>7779.1308941761226</v>
      </c>
      <c r="I192" s="53">
        <f t="shared" ca="1" si="25"/>
        <v>137870.13523216758</v>
      </c>
      <c r="J192" s="55">
        <f t="shared" ca="1" si="27"/>
        <v>2404884.9119279128</v>
      </c>
      <c r="K192" s="20"/>
      <c r="L192" s="20"/>
      <c r="M192" s="20"/>
      <c r="O192" s="19">
        <f t="shared" si="28"/>
        <v>30</v>
      </c>
    </row>
    <row r="193" spans="2:15" ht="17.399999999999999" customHeight="1" x14ac:dyDescent="0.3">
      <c r="B193" s="48">
        <v>146</v>
      </c>
      <c r="C193" s="2">
        <f t="shared" ca="1" si="26"/>
        <v>2259235.6458015689</v>
      </c>
      <c r="D193" s="3">
        <f t="shared" ca="1" si="21"/>
        <v>1552016.0442224902</v>
      </c>
      <c r="E193" s="3">
        <f t="shared" ca="1" si="22"/>
        <v>707219.60157907871</v>
      </c>
      <c r="F193" s="3">
        <f t="shared" ca="1" si="23"/>
        <v>285818819.33180374</v>
      </c>
      <c r="G193" s="52">
        <v>49530</v>
      </c>
      <c r="H193" s="3">
        <f t="shared" ca="1" si="24"/>
        <v>7760.080221112451</v>
      </c>
      <c r="I193" s="53">
        <f t="shared" ca="1" si="25"/>
        <v>142116.91531095785</v>
      </c>
      <c r="J193" s="55">
        <f t="shared" ca="1" si="27"/>
        <v>2409112.6413336392</v>
      </c>
      <c r="K193" s="20"/>
      <c r="L193" s="20"/>
      <c r="M193" s="20"/>
      <c r="O193" s="19">
        <f t="shared" si="28"/>
        <v>31</v>
      </c>
    </row>
    <row r="194" spans="2:15" ht="17.399999999999999" customHeight="1" x14ac:dyDescent="0.3">
      <c r="B194" s="48">
        <v>147</v>
      </c>
      <c r="C194" s="2">
        <f t="shared" ca="1" si="26"/>
        <v>2259235.6458015689</v>
      </c>
      <c r="D194" s="3">
        <f t="shared" ca="1" si="21"/>
        <v>1548185.2713806035</v>
      </c>
      <c r="E194" s="3">
        <f t="shared" ca="1" si="22"/>
        <v>711050.37442096532</v>
      </c>
      <c r="F194" s="3">
        <f t="shared" ca="1" si="23"/>
        <v>285107768.9573828</v>
      </c>
      <c r="G194" s="52">
        <v>49561</v>
      </c>
      <c r="H194" s="3">
        <f t="shared" ca="1" si="24"/>
        <v>7740.9263569030181</v>
      </c>
      <c r="I194" s="53">
        <f t="shared" ca="1" si="25"/>
        <v>141766.13438857466</v>
      </c>
      <c r="J194" s="55">
        <f t="shared" ca="1" si="27"/>
        <v>2408742.7065470465</v>
      </c>
      <c r="K194" s="20"/>
      <c r="L194" s="20"/>
      <c r="M194" s="20"/>
      <c r="O194" s="19">
        <f t="shared" si="28"/>
        <v>31</v>
      </c>
    </row>
    <row r="195" spans="2:15" ht="17.399999999999999" customHeight="1" x14ac:dyDescent="0.3">
      <c r="B195" s="48">
        <v>148</v>
      </c>
      <c r="C195" s="2">
        <f t="shared" ca="1" si="26"/>
        <v>2259235.6458015689</v>
      </c>
      <c r="D195" s="3">
        <f t="shared" ca="1" si="21"/>
        <v>1544333.7485191568</v>
      </c>
      <c r="E195" s="3">
        <f t="shared" ca="1" si="22"/>
        <v>714901.89728241204</v>
      </c>
      <c r="F195" s="3">
        <f t="shared" ca="1" si="23"/>
        <v>284392867.06010038</v>
      </c>
      <c r="G195" s="52">
        <v>49591</v>
      </c>
      <c r="H195" s="3">
        <f t="shared" ca="1" si="24"/>
        <v>7721.6687425957844</v>
      </c>
      <c r="I195" s="53">
        <f t="shared" ca="1" si="25"/>
        <v>136851.72909954374</v>
      </c>
      <c r="J195" s="55">
        <f t="shared" ca="1" si="27"/>
        <v>2403809.0436437083</v>
      </c>
      <c r="K195" s="20"/>
      <c r="L195" s="20"/>
      <c r="M195" s="20"/>
      <c r="O195" s="19">
        <f t="shared" si="28"/>
        <v>30</v>
      </c>
    </row>
    <row r="196" spans="2:15" ht="17.399999999999999" customHeight="1" x14ac:dyDescent="0.3">
      <c r="B196" s="48">
        <v>149</v>
      </c>
      <c r="C196" s="2">
        <f t="shared" ca="1" si="26"/>
        <v>2259235.6458015689</v>
      </c>
      <c r="D196" s="3">
        <f t="shared" ca="1" si="21"/>
        <v>1540461.3632422104</v>
      </c>
      <c r="E196" s="3">
        <f t="shared" ca="1" si="22"/>
        <v>718774.28255935851</v>
      </c>
      <c r="F196" s="3">
        <f t="shared" ca="1" si="23"/>
        <v>283674092.77754104</v>
      </c>
      <c r="G196" s="52">
        <v>49622</v>
      </c>
      <c r="H196" s="3">
        <f t="shared" ca="1" si="24"/>
        <v>7702.3068162110521</v>
      </c>
      <c r="I196" s="53">
        <f t="shared" ca="1" si="25"/>
        <v>141058.86206180978</v>
      </c>
      <c r="J196" s="55">
        <f t="shared" ca="1" si="27"/>
        <v>2407996.8146795896</v>
      </c>
      <c r="K196" s="20"/>
      <c r="L196" s="20"/>
      <c r="M196" s="20"/>
      <c r="O196" s="19">
        <f t="shared" si="28"/>
        <v>31</v>
      </c>
    </row>
    <row r="197" spans="2:15" ht="17.399999999999999" customHeight="1" x14ac:dyDescent="0.3">
      <c r="B197" s="48">
        <v>150</v>
      </c>
      <c r="C197" s="2">
        <f t="shared" ca="1" si="26"/>
        <v>2259235.6458015689</v>
      </c>
      <c r="D197" s="3">
        <f t="shared" ca="1" si="21"/>
        <v>1536568.002545014</v>
      </c>
      <c r="E197" s="3">
        <f t="shared" ca="1" si="22"/>
        <v>722667.64325655485</v>
      </c>
      <c r="F197" s="3">
        <f t="shared" ca="1" si="23"/>
        <v>282951425.1342845</v>
      </c>
      <c r="G197" s="52">
        <v>49652</v>
      </c>
      <c r="H197" s="3">
        <f t="shared" ca="1" si="24"/>
        <v>7682.8400127250698</v>
      </c>
      <c r="I197" s="53">
        <f t="shared" ca="1" si="25"/>
        <v>136163.5645332197</v>
      </c>
      <c r="J197" s="55">
        <f t="shared" ca="1" si="27"/>
        <v>2403082.0503475135</v>
      </c>
      <c r="K197" s="20"/>
      <c r="L197" s="20"/>
      <c r="M197" s="20"/>
      <c r="O197" s="19">
        <f t="shared" si="28"/>
        <v>30</v>
      </c>
    </row>
    <row r="198" spans="2:15" ht="17.399999999999999" customHeight="1" x14ac:dyDescent="0.3">
      <c r="B198" s="48">
        <v>151</v>
      </c>
      <c r="C198" s="2">
        <f t="shared" ca="1" si="26"/>
        <v>2259235.6458015689</v>
      </c>
      <c r="D198" s="3">
        <f t="shared" ca="1" si="21"/>
        <v>1532653.5528107078</v>
      </c>
      <c r="E198" s="3">
        <f t="shared" ca="1" si="22"/>
        <v>726582.09299086104</v>
      </c>
      <c r="F198" s="3">
        <f t="shared" ca="1" si="23"/>
        <v>282224843.04129362</v>
      </c>
      <c r="G198" s="52">
        <v>49683</v>
      </c>
      <c r="H198" s="3">
        <f t="shared" ca="1" si="24"/>
        <v>7663.2677640535394</v>
      </c>
      <c r="I198" s="53">
        <f t="shared" ca="1" si="25"/>
        <v>140343.9068666051</v>
      </c>
      <c r="J198" s="55">
        <f t="shared" ca="1" si="27"/>
        <v>2407242.8204322271</v>
      </c>
      <c r="K198" s="20"/>
      <c r="L198" s="20"/>
      <c r="M198" s="20"/>
      <c r="O198" s="19">
        <f t="shared" si="28"/>
        <v>31</v>
      </c>
    </row>
    <row r="199" spans="2:15" ht="17.399999999999999" customHeight="1" x14ac:dyDescent="0.3">
      <c r="B199" s="48">
        <v>152</v>
      </c>
      <c r="C199" s="2">
        <f t="shared" ca="1" si="26"/>
        <v>2259235.6458015689</v>
      </c>
      <c r="D199" s="3">
        <f t="shared" ca="1" si="21"/>
        <v>1528717.8998070071</v>
      </c>
      <c r="E199" s="3">
        <f t="shared" ca="1" si="22"/>
        <v>730517.74599456182</v>
      </c>
      <c r="F199" s="3">
        <f t="shared" ca="1" si="23"/>
        <v>281494325.29529905</v>
      </c>
      <c r="G199" s="52">
        <v>49714</v>
      </c>
      <c r="H199" s="3">
        <f t="shared" ca="1" si="24"/>
        <v>7643.5894990350353</v>
      </c>
      <c r="I199" s="53">
        <f t="shared" ca="1" si="25"/>
        <v>139983.52214848163</v>
      </c>
      <c r="J199" s="55">
        <f t="shared" ca="1" si="27"/>
        <v>2406862.7574490854</v>
      </c>
      <c r="K199" s="20"/>
      <c r="L199" s="20"/>
      <c r="M199" s="20"/>
      <c r="O199" s="19">
        <f t="shared" si="28"/>
        <v>31</v>
      </c>
    </row>
    <row r="200" spans="2:15" ht="17.399999999999999" customHeight="1" x14ac:dyDescent="0.3">
      <c r="B200" s="48">
        <v>153</v>
      </c>
      <c r="C200" s="2">
        <f t="shared" ca="1" si="26"/>
        <v>2259235.6458015689</v>
      </c>
      <c r="D200" s="3">
        <f t="shared" ca="1" si="21"/>
        <v>1524760.92868287</v>
      </c>
      <c r="E200" s="3">
        <f t="shared" ca="1" si="22"/>
        <v>734474.71711869887</v>
      </c>
      <c r="F200" s="3">
        <f t="shared" ca="1" si="23"/>
        <v>280759850.57818037</v>
      </c>
      <c r="G200" s="52">
        <v>49743</v>
      </c>
      <c r="H200" s="3">
        <f t="shared" ca="1" si="24"/>
        <v>7623.8046434143498</v>
      </c>
      <c r="I200" s="53">
        <f t="shared" ca="1" si="25"/>
        <v>130613.36693701877</v>
      </c>
      <c r="J200" s="55">
        <f t="shared" ca="1" si="27"/>
        <v>2397472.8173820022</v>
      </c>
      <c r="K200" s="20"/>
      <c r="L200" s="20"/>
      <c r="M200" s="20"/>
      <c r="O200" s="19">
        <f t="shared" si="28"/>
        <v>29</v>
      </c>
    </row>
    <row r="201" spans="2:15" ht="17.399999999999999" customHeight="1" x14ac:dyDescent="0.3">
      <c r="B201" s="48">
        <v>154</v>
      </c>
      <c r="C201" s="2">
        <f t="shared" ca="1" si="26"/>
        <v>2259235.6458015689</v>
      </c>
      <c r="D201" s="3">
        <f t="shared" ca="1" si="21"/>
        <v>1520782.5239651438</v>
      </c>
      <c r="E201" s="3">
        <f t="shared" ca="1" si="22"/>
        <v>738453.12183642504</v>
      </c>
      <c r="F201" s="3">
        <f t="shared" ca="1" si="23"/>
        <v>280021397.45634395</v>
      </c>
      <c r="G201" s="52">
        <v>49774</v>
      </c>
      <c r="H201" s="3">
        <f t="shared" ca="1" si="24"/>
        <v>7603.912619825719</v>
      </c>
      <c r="I201" s="53">
        <f t="shared" ca="1" si="25"/>
        <v>139256.88588677745</v>
      </c>
      <c r="J201" s="55">
        <f t="shared" ca="1" si="27"/>
        <v>2406096.4443081724</v>
      </c>
      <c r="K201" s="20"/>
      <c r="L201" s="20"/>
      <c r="M201" s="20"/>
      <c r="O201" s="19">
        <f t="shared" si="28"/>
        <v>31</v>
      </c>
    </row>
    <row r="202" spans="2:15" ht="17.399999999999999" customHeight="1" x14ac:dyDescent="0.3">
      <c r="B202" s="48">
        <v>155</v>
      </c>
      <c r="C202" s="2">
        <f t="shared" ca="1" si="26"/>
        <v>2259235.6458015689</v>
      </c>
      <c r="D202" s="3">
        <f t="shared" ca="1" si="21"/>
        <v>1516782.5695551964</v>
      </c>
      <c r="E202" s="3">
        <f t="shared" ca="1" si="22"/>
        <v>742453.07624637242</v>
      </c>
      <c r="F202" s="3">
        <f t="shared" ca="1" si="23"/>
        <v>279278944.38009757</v>
      </c>
      <c r="G202" s="52">
        <v>49804</v>
      </c>
      <c r="H202" s="3">
        <f t="shared" ca="1" si="24"/>
        <v>7583.9128477759823</v>
      </c>
      <c r="I202" s="53">
        <f t="shared" ca="1" si="25"/>
        <v>134410.27077904509</v>
      </c>
      <c r="J202" s="55">
        <f t="shared" ca="1" si="27"/>
        <v>2401229.8294283901</v>
      </c>
      <c r="K202" s="20"/>
      <c r="L202" s="20"/>
      <c r="M202" s="20"/>
      <c r="O202" s="19">
        <f t="shared" si="28"/>
        <v>30</v>
      </c>
    </row>
    <row r="203" spans="2:15" ht="17.399999999999999" customHeight="1" x14ac:dyDescent="0.3">
      <c r="B203" s="48">
        <v>156</v>
      </c>
      <c r="C203" s="2">
        <f t="shared" ca="1" si="26"/>
        <v>2259235.6458015689</v>
      </c>
      <c r="D203" s="3">
        <f t="shared" ca="1" si="21"/>
        <v>1512760.9487255285</v>
      </c>
      <c r="E203" s="3">
        <f t="shared" ca="1" si="22"/>
        <v>746474.69707604032</v>
      </c>
      <c r="F203" s="3">
        <f t="shared" ca="1" si="23"/>
        <v>278532469.68302155</v>
      </c>
      <c r="G203" s="52">
        <v>49835</v>
      </c>
      <c r="H203" s="3">
        <f t="shared" ca="1" si="24"/>
        <v>7563.8047436276429</v>
      </c>
      <c r="I203" s="53">
        <f t="shared" ca="1" si="25"/>
        <v>138522.35641252837</v>
      </c>
      <c r="J203" s="55">
        <f t="shared" ca="1" si="27"/>
        <v>2405321.806957725</v>
      </c>
      <c r="K203" s="20"/>
      <c r="L203" s="20"/>
      <c r="M203" s="20"/>
      <c r="O203" s="19">
        <f t="shared" si="28"/>
        <v>31</v>
      </c>
    </row>
    <row r="204" spans="2:15" ht="17.399999999999999" customHeight="1" x14ac:dyDescent="0.3">
      <c r="B204" s="48">
        <v>157</v>
      </c>
      <c r="C204" s="2">
        <f t="shared" ca="1" si="26"/>
        <v>2259235.6458015689</v>
      </c>
      <c r="D204" s="3">
        <f t="shared" ca="1" si="21"/>
        <v>1508717.5441163667</v>
      </c>
      <c r="E204" s="3">
        <f t="shared" ca="1" si="22"/>
        <v>750518.10168520221</v>
      </c>
      <c r="F204" s="3">
        <f t="shared" ca="1" si="23"/>
        <v>277781951.58133632</v>
      </c>
      <c r="G204" s="52">
        <v>49865</v>
      </c>
      <c r="H204" s="3">
        <f t="shared" ca="1" si="24"/>
        <v>7543.5877205818333</v>
      </c>
      <c r="I204" s="53">
        <f t="shared" ca="1" si="25"/>
        <v>133695.58544785035</v>
      </c>
      <c r="J204" s="55">
        <f t="shared" ca="1" si="27"/>
        <v>2400474.8189700008</v>
      </c>
      <c r="K204" s="20"/>
      <c r="L204" s="20"/>
      <c r="M204" s="20"/>
      <c r="O204" s="19">
        <f t="shared" si="28"/>
        <v>30</v>
      </c>
    </row>
    <row r="205" spans="2:15" ht="17.399999999999999" customHeight="1" x14ac:dyDescent="0.3">
      <c r="B205" s="48">
        <v>158</v>
      </c>
      <c r="C205" s="2">
        <f t="shared" ca="1" si="26"/>
        <v>2259235.6458015689</v>
      </c>
      <c r="D205" s="3">
        <f t="shared" ca="1" si="21"/>
        <v>1504652.2377322384</v>
      </c>
      <c r="E205" s="3">
        <f t="shared" ca="1" si="22"/>
        <v>754583.4080693305</v>
      </c>
      <c r="F205" s="3">
        <f t="shared" ca="1" si="23"/>
        <v>277027368.17326701</v>
      </c>
      <c r="G205" s="52">
        <v>49896</v>
      </c>
      <c r="H205" s="3">
        <f t="shared" ca="1" si="24"/>
        <v>7523.2611886611921</v>
      </c>
      <c r="I205" s="53">
        <f t="shared" ca="1" si="25"/>
        <v>137779.84798434281</v>
      </c>
      <c r="J205" s="55">
        <f t="shared" ca="1" si="27"/>
        <v>2404538.7549745729</v>
      </c>
      <c r="K205" s="20"/>
      <c r="L205" s="20"/>
      <c r="M205" s="20"/>
      <c r="O205" s="19">
        <f t="shared" si="28"/>
        <v>31</v>
      </c>
    </row>
    <row r="206" spans="2:15" ht="17.399999999999999" customHeight="1" x14ac:dyDescent="0.3">
      <c r="B206" s="48">
        <v>159</v>
      </c>
      <c r="C206" s="2">
        <f t="shared" ca="1" si="26"/>
        <v>2259235.6458015689</v>
      </c>
      <c r="D206" s="3">
        <f t="shared" ca="1" si="21"/>
        <v>1500564.9109385298</v>
      </c>
      <c r="E206" s="3">
        <f t="shared" ca="1" si="22"/>
        <v>758670.73486303911</v>
      </c>
      <c r="F206" s="3">
        <f t="shared" ca="1" si="23"/>
        <v>276268697.43840396</v>
      </c>
      <c r="G206" s="52">
        <v>49927</v>
      </c>
      <c r="H206" s="3">
        <f t="shared" ca="1" si="24"/>
        <v>7502.8245546926491</v>
      </c>
      <c r="I206" s="53">
        <f t="shared" ca="1" si="25"/>
        <v>137405.57461394044</v>
      </c>
      <c r="J206" s="55">
        <f t="shared" ca="1" si="27"/>
        <v>2404144.0449702018</v>
      </c>
      <c r="K206" s="20"/>
      <c r="L206" s="20"/>
      <c r="M206" s="20"/>
      <c r="O206" s="19">
        <f t="shared" si="28"/>
        <v>31</v>
      </c>
    </row>
    <row r="207" spans="2:15" ht="17.399999999999999" customHeight="1" x14ac:dyDescent="0.3">
      <c r="B207" s="48">
        <v>160</v>
      </c>
      <c r="C207" s="2">
        <f t="shared" ca="1" si="26"/>
        <v>2259235.6458015689</v>
      </c>
      <c r="D207" s="3">
        <f t="shared" ca="1" si="21"/>
        <v>1496455.4444580215</v>
      </c>
      <c r="E207" s="3">
        <f t="shared" ca="1" si="22"/>
        <v>762780.20134354732</v>
      </c>
      <c r="F207" s="3">
        <f t="shared" ca="1" si="23"/>
        <v>275505917.23706043</v>
      </c>
      <c r="G207" s="52">
        <v>49957</v>
      </c>
      <c r="H207" s="3">
        <f t="shared" ca="1" si="24"/>
        <v>7482.2772222901076</v>
      </c>
      <c r="I207" s="53">
        <f t="shared" ca="1" si="25"/>
        <v>132608.97477043388</v>
      </c>
      <c r="J207" s="55">
        <f t="shared" ca="1" si="27"/>
        <v>2399326.8977942928</v>
      </c>
      <c r="K207" s="20"/>
      <c r="L207" s="20"/>
      <c r="M207" s="20"/>
      <c r="O207" s="19">
        <f t="shared" si="28"/>
        <v>30</v>
      </c>
    </row>
    <row r="208" spans="2:15" ht="17.399999999999999" customHeight="1" x14ac:dyDescent="0.3">
      <c r="B208" s="48">
        <v>161</v>
      </c>
      <c r="C208" s="2">
        <f t="shared" ca="1" si="26"/>
        <v>2259235.6458015689</v>
      </c>
      <c r="D208" s="3">
        <f t="shared" ca="1" si="21"/>
        <v>1492323.7183674106</v>
      </c>
      <c r="E208" s="3">
        <f t="shared" ca="1" si="22"/>
        <v>766911.92743415828</v>
      </c>
      <c r="F208" s="3">
        <f t="shared" ca="1" si="23"/>
        <v>274739005.30962628</v>
      </c>
      <c r="G208" s="52">
        <v>49988</v>
      </c>
      <c r="H208" s="3">
        <f t="shared" ca="1" si="24"/>
        <v>7461.6185918370529</v>
      </c>
      <c r="I208" s="53">
        <f t="shared" ca="1" si="25"/>
        <v>136650.93494958198</v>
      </c>
      <c r="J208" s="55">
        <f t="shared" ca="1" si="27"/>
        <v>2403348.199342988</v>
      </c>
      <c r="K208" s="20"/>
      <c r="L208" s="20"/>
      <c r="M208" s="20"/>
      <c r="O208" s="19">
        <f t="shared" si="28"/>
        <v>31</v>
      </c>
    </row>
    <row r="209" spans="2:15" ht="17.399999999999999" customHeight="1" x14ac:dyDescent="0.3">
      <c r="B209" s="48">
        <v>162</v>
      </c>
      <c r="C209" s="2">
        <f t="shared" ca="1" si="26"/>
        <v>2259235.6458015689</v>
      </c>
      <c r="D209" s="3">
        <f t="shared" ca="1" si="21"/>
        <v>1488169.6120938091</v>
      </c>
      <c r="E209" s="3">
        <f t="shared" ca="1" si="22"/>
        <v>771066.03370775981</v>
      </c>
      <c r="F209" s="3">
        <f t="shared" ca="1" si="23"/>
        <v>273967939.27591854</v>
      </c>
      <c r="G209" s="52">
        <v>50018</v>
      </c>
      <c r="H209" s="3">
        <f t="shared" ca="1" si="24"/>
        <v>7440.8480604690449</v>
      </c>
      <c r="I209" s="53">
        <f t="shared" ca="1" si="25"/>
        <v>131874.72254862063</v>
      </c>
      <c r="J209" s="55">
        <f t="shared" ca="1" si="27"/>
        <v>2398551.2164106588</v>
      </c>
      <c r="K209" s="20"/>
      <c r="L209" s="20"/>
      <c r="M209" s="20"/>
      <c r="O209" s="19">
        <f t="shared" si="28"/>
        <v>30</v>
      </c>
    </row>
    <row r="210" spans="2:15" ht="17.399999999999999" customHeight="1" x14ac:dyDescent="0.3">
      <c r="B210" s="48">
        <v>163</v>
      </c>
      <c r="C210" s="2">
        <f t="shared" ca="1" si="26"/>
        <v>2259235.6458015689</v>
      </c>
      <c r="D210" s="3">
        <f t="shared" ca="1" si="21"/>
        <v>1483993.0044112254</v>
      </c>
      <c r="E210" s="3">
        <f t="shared" ca="1" si="22"/>
        <v>775242.64139034343</v>
      </c>
      <c r="F210" s="3">
        <f t="shared" ca="1" si="23"/>
        <v>273192696.63452822</v>
      </c>
      <c r="G210" s="52">
        <v>50049</v>
      </c>
      <c r="H210" s="3">
        <f t="shared" ca="1" si="24"/>
        <v>7419.9650220561271</v>
      </c>
      <c r="I210" s="53">
        <f t="shared" ca="1" si="25"/>
        <v>135888.09788085558</v>
      </c>
      <c r="J210" s="55">
        <f t="shared" ca="1" si="27"/>
        <v>2402543.7087044804</v>
      </c>
      <c r="K210" s="20"/>
      <c r="L210" s="20"/>
      <c r="M210" s="20"/>
      <c r="O210" s="19">
        <f t="shared" si="28"/>
        <v>31</v>
      </c>
    </row>
    <row r="211" spans="2:15" ht="17.399999999999999" customHeight="1" x14ac:dyDescent="0.3">
      <c r="B211" s="48">
        <v>164</v>
      </c>
      <c r="C211" s="2">
        <f t="shared" ca="1" si="26"/>
        <v>2259235.6458015689</v>
      </c>
      <c r="D211" s="3">
        <f t="shared" ca="1" si="21"/>
        <v>1479793.7734370278</v>
      </c>
      <c r="E211" s="3">
        <f t="shared" ca="1" si="22"/>
        <v>779441.87236454105</v>
      </c>
      <c r="F211" s="3">
        <f t="shared" ca="1" si="23"/>
        <v>272413254.7621637</v>
      </c>
      <c r="G211" s="52">
        <v>50080</v>
      </c>
      <c r="H211" s="3">
        <f t="shared" ca="1" si="24"/>
        <v>7398.9688671851391</v>
      </c>
      <c r="I211" s="53">
        <f t="shared" ca="1" si="25"/>
        <v>135503.57753072598</v>
      </c>
      <c r="J211" s="55">
        <f t="shared" ca="1" si="27"/>
        <v>2402138.1921994798</v>
      </c>
      <c r="K211" s="20"/>
      <c r="L211" s="20"/>
      <c r="M211" s="20"/>
      <c r="O211" s="19">
        <f t="shared" si="28"/>
        <v>31</v>
      </c>
    </row>
    <row r="212" spans="2:15" ht="17.399999999999999" customHeight="1" x14ac:dyDescent="0.3">
      <c r="B212" s="48">
        <v>165</v>
      </c>
      <c r="C212" s="2">
        <f t="shared" ca="1" si="26"/>
        <v>2259235.6458015689</v>
      </c>
      <c r="D212" s="3">
        <f t="shared" ca="1" si="21"/>
        <v>1475571.7966283867</v>
      </c>
      <c r="E212" s="3">
        <f t="shared" ca="1" si="22"/>
        <v>783663.84917318216</v>
      </c>
      <c r="F212" s="3">
        <f t="shared" ca="1" si="23"/>
        <v>271629590.91299051</v>
      </c>
      <c r="G212" s="52">
        <v>50108</v>
      </c>
      <c r="H212" s="3">
        <f t="shared" ca="1" si="24"/>
        <v>7377.858983141934</v>
      </c>
      <c r="I212" s="53">
        <f t="shared" ca="1" si="25"/>
        <v>122041.13813344932</v>
      </c>
      <c r="J212" s="55">
        <f t="shared" ca="1" si="27"/>
        <v>2388654.6429181602</v>
      </c>
      <c r="K212" s="20"/>
      <c r="L212" s="20"/>
      <c r="M212" s="20"/>
      <c r="O212" s="19">
        <f t="shared" si="28"/>
        <v>28</v>
      </c>
    </row>
    <row r="213" spans="2:15" ht="17.399999999999999" customHeight="1" x14ac:dyDescent="0.3">
      <c r="B213" s="48">
        <v>166</v>
      </c>
      <c r="C213" s="2">
        <f t="shared" ca="1" si="26"/>
        <v>2259235.6458015689</v>
      </c>
      <c r="D213" s="3">
        <f t="shared" ca="1" si="21"/>
        <v>1471326.9507786985</v>
      </c>
      <c r="E213" s="3">
        <f t="shared" ca="1" si="22"/>
        <v>787908.69502287032</v>
      </c>
      <c r="F213" s="3">
        <f t="shared" ca="1" si="23"/>
        <v>270841682.21796763</v>
      </c>
      <c r="G213" s="52">
        <v>50139</v>
      </c>
      <c r="H213" s="3">
        <f t="shared" ca="1" si="24"/>
        <v>7356.6347538934924</v>
      </c>
      <c r="I213" s="53">
        <f t="shared" ca="1" si="25"/>
        <v>134728.27709284329</v>
      </c>
      <c r="J213" s="55">
        <f t="shared" ca="1" si="27"/>
        <v>2401320.5576483058</v>
      </c>
      <c r="K213" s="20"/>
      <c r="L213" s="20"/>
      <c r="M213" s="20"/>
      <c r="O213" s="19">
        <f t="shared" si="28"/>
        <v>31</v>
      </c>
    </row>
    <row r="214" spans="2:15" ht="17.399999999999999" customHeight="1" x14ac:dyDescent="0.3">
      <c r="B214" s="48">
        <v>167</v>
      </c>
      <c r="C214" s="2">
        <f t="shared" ca="1" si="26"/>
        <v>2259235.6458015689</v>
      </c>
      <c r="D214" s="3">
        <f t="shared" ca="1" si="21"/>
        <v>1467059.1120139915</v>
      </c>
      <c r="E214" s="3">
        <f t="shared" ca="1" si="22"/>
        <v>792176.53378757741</v>
      </c>
      <c r="F214" s="3">
        <f t="shared" ca="1" si="23"/>
        <v>270049505.68418008</v>
      </c>
      <c r="G214" s="52">
        <v>50169</v>
      </c>
      <c r="H214" s="3">
        <f t="shared" ca="1" si="24"/>
        <v>7335.295560069957</v>
      </c>
      <c r="I214" s="53">
        <f t="shared" ca="1" si="25"/>
        <v>130004.00746462446</v>
      </c>
      <c r="J214" s="55">
        <f t="shared" ca="1" si="27"/>
        <v>2396574.9488262632</v>
      </c>
      <c r="K214" s="20"/>
      <c r="L214" s="20"/>
      <c r="M214" s="20"/>
      <c r="O214" s="19">
        <f t="shared" si="28"/>
        <v>30</v>
      </c>
    </row>
    <row r="215" spans="2:15" ht="17.399999999999999" customHeight="1" x14ac:dyDescent="0.3">
      <c r="B215" s="48">
        <v>168</v>
      </c>
      <c r="C215" s="2">
        <f t="shared" ca="1" si="26"/>
        <v>2259235.6458015689</v>
      </c>
      <c r="D215" s="3">
        <f t="shared" ca="1" si="21"/>
        <v>1462768.1557893087</v>
      </c>
      <c r="E215" s="3">
        <f t="shared" ca="1" si="22"/>
        <v>796467.49001226015</v>
      </c>
      <c r="F215" s="3">
        <f t="shared" ca="1" si="23"/>
        <v>269253038.19416779</v>
      </c>
      <c r="G215" s="52">
        <v>50200</v>
      </c>
      <c r="H215" s="3">
        <f t="shared" ca="1" si="24"/>
        <v>7313.8407789465437</v>
      </c>
      <c r="I215" s="53">
        <f t="shared" ca="1" si="25"/>
        <v>133944.55481935333</v>
      </c>
      <c r="J215" s="55">
        <f t="shared" ca="1" si="27"/>
        <v>2400494.0413998687</v>
      </c>
      <c r="K215" s="20"/>
      <c r="L215" s="20"/>
      <c r="M215" s="20"/>
      <c r="O215" s="19">
        <f t="shared" si="28"/>
        <v>31</v>
      </c>
    </row>
    <row r="216" spans="2:15" ht="17.399999999999999" customHeight="1" x14ac:dyDescent="0.3">
      <c r="B216" s="48">
        <v>169</v>
      </c>
      <c r="C216" s="2">
        <f t="shared" ca="1" si="26"/>
        <v>2259235.6458015689</v>
      </c>
      <c r="D216" s="3">
        <f t="shared" ca="1" si="21"/>
        <v>1458453.9568850757</v>
      </c>
      <c r="E216" s="3">
        <f t="shared" ca="1" si="22"/>
        <v>800781.68891649321</v>
      </c>
      <c r="F216" s="3">
        <f t="shared" ca="1" si="23"/>
        <v>268452256.50525129</v>
      </c>
      <c r="G216" s="52">
        <v>50230</v>
      </c>
      <c r="H216" s="3">
        <f t="shared" ca="1" si="24"/>
        <v>7292.269784425378</v>
      </c>
      <c r="I216" s="53">
        <f t="shared" ca="1" si="25"/>
        <v>129241.45833320054</v>
      </c>
      <c r="J216" s="55">
        <f t="shared" ca="1" si="27"/>
        <v>2395769.3739191946</v>
      </c>
      <c r="K216" s="20"/>
      <c r="L216" s="20"/>
      <c r="M216" s="20"/>
      <c r="O216" s="19">
        <f t="shared" si="28"/>
        <v>30</v>
      </c>
    </row>
    <row r="217" spans="2:15" ht="17.399999999999999" customHeight="1" x14ac:dyDescent="0.3">
      <c r="B217" s="48">
        <v>170</v>
      </c>
      <c r="C217" s="2">
        <f t="shared" ca="1" si="26"/>
        <v>2259235.6458015689</v>
      </c>
      <c r="D217" s="3">
        <f t="shared" ca="1" si="21"/>
        <v>1454116.3894034445</v>
      </c>
      <c r="E217" s="3">
        <f t="shared" ca="1" si="22"/>
        <v>805119.25639812439</v>
      </c>
      <c r="F217" s="3">
        <f t="shared" ca="1" si="23"/>
        <v>267647137.24885318</v>
      </c>
      <c r="G217" s="52">
        <v>50261</v>
      </c>
      <c r="H217" s="3">
        <f t="shared" ca="1" si="24"/>
        <v>7270.5819470172228</v>
      </c>
      <c r="I217" s="53">
        <f t="shared" ca="1" si="25"/>
        <v>133152.31922660462</v>
      </c>
      <c r="J217" s="55">
        <f t="shared" ca="1" si="27"/>
        <v>2399658.5469751903</v>
      </c>
      <c r="K217" s="20"/>
      <c r="L217" s="20"/>
      <c r="M217" s="20"/>
      <c r="O217" s="19">
        <f t="shared" si="28"/>
        <v>31</v>
      </c>
    </row>
    <row r="218" spans="2:15" ht="17.399999999999999" customHeight="1" x14ac:dyDescent="0.3">
      <c r="B218" s="48">
        <v>171</v>
      </c>
      <c r="C218" s="2">
        <f t="shared" ca="1" si="26"/>
        <v>2259235.6458015689</v>
      </c>
      <c r="D218" s="3">
        <f t="shared" ca="1" si="21"/>
        <v>1449755.3267646215</v>
      </c>
      <c r="E218" s="3">
        <f t="shared" ca="1" si="22"/>
        <v>809480.31903694733</v>
      </c>
      <c r="F218" s="3">
        <f t="shared" ca="1" si="23"/>
        <v>266837656.92981622</v>
      </c>
      <c r="G218" s="52">
        <v>50292</v>
      </c>
      <c r="H218" s="3">
        <f t="shared" ca="1" si="24"/>
        <v>7248.7766338231077</v>
      </c>
      <c r="I218" s="53">
        <f t="shared" ca="1" si="25"/>
        <v>132752.98007543117</v>
      </c>
      <c r="J218" s="55">
        <f t="shared" ca="1" si="27"/>
        <v>2399237.4025108232</v>
      </c>
      <c r="K218" s="20"/>
      <c r="L218" s="20"/>
      <c r="M218" s="20"/>
      <c r="O218" s="19">
        <f t="shared" si="28"/>
        <v>31</v>
      </c>
    </row>
    <row r="219" spans="2:15" ht="17.399999999999999" customHeight="1" x14ac:dyDescent="0.3">
      <c r="B219" s="48">
        <v>172</v>
      </c>
      <c r="C219" s="2">
        <f t="shared" ca="1" si="26"/>
        <v>2259235.6458015689</v>
      </c>
      <c r="D219" s="3">
        <f t="shared" ca="1" si="21"/>
        <v>1445370.6417031712</v>
      </c>
      <c r="E219" s="3">
        <f t="shared" ca="1" si="22"/>
        <v>813865.00409839768</v>
      </c>
      <c r="F219" s="3">
        <f t="shared" ca="1" si="23"/>
        <v>266023791.92571783</v>
      </c>
      <c r="G219" s="52">
        <v>50322</v>
      </c>
      <c r="H219" s="3">
        <f t="shared" ca="1" si="24"/>
        <v>7226.8532085158558</v>
      </c>
      <c r="I219" s="53">
        <f t="shared" ca="1" si="25"/>
        <v>128082.07532631178</v>
      </c>
      <c r="J219" s="55">
        <f t="shared" ca="1" si="27"/>
        <v>2394544.5743363965</v>
      </c>
      <c r="K219" s="20"/>
      <c r="L219" s="20"/>
      <c r="M219" s="20"/>
      <c r="O219" s="19">
        <f t="shared" si="28"/>
        <v>30</v>
      </c>
    </row>
    <row r="220" spans="2:15" ht="17.399999999999999" customHeight="1" x14ac:dyDescent="0.3">
      <c r="B220" s="48">
        <v>173</v>
      </c>
      <c r="C220" s="2">
        <f t="shared" ca="1" si="26"/>
        <v>2259235.6458015689</v>
      </c>
      <c r="D220" s="3">
        <f t="shared" ca="1" si="21"/>
        <v>1440962.2062643049</v>
      </c>
      <c r="E220" s="3">
        <f t="shared" ca="1" si="22"/>
        <v>818273.43953726394</v>
      </c>
      <c r="F220" s="3">
        <f t="shared" ca="1" si="23"/>
        <v>265205518.48618057</v>
      </c>
      <c r="G220" s="52">
        <v>50353</v>
      </c>
      <c r="H220" s="3">
        <f t="shared" ca="1" si="24"/>
        <v>7204.8110313215248</v>
      </c>
      <c r="I220" s="53">
        <f t="shared" ca="1" si="25"/>
        <v>131947.80079515604</v>
      </c>
      <c r="J220" s="55">
        <f t="shared" ca="1" si="27"/>
        <v>2398388.2576280464</v>
      </c>
      <c r="K220" s="20"/>
      <c r="L220" s="20"/>
      <c r="M220" s="20"/>
      <c r="O220" s="19">
        <f t="shared" si="28"/>
        <v>31</v>
      </c>
    </row>
    <row r="221" spans="2:15" ht="17.399999999999999" customHeight="1" x14ac:dyDescent="0.3">
      <c r="B221" s="48">
        <v>174</v>
      </c>
      <c r="C221" s="2">
        <f t="shared" ca="1" si="26"/>
        <v>2259235.6458015689</v>
      </c>
      <c r="D221" s="3">
        <f t="shared" ca="1" si="21"/>
        <v>1436529.8918001449</v>
      </c>
      <c r="E221" s="3">
        <f t="shared" ca="1" si="22"/>
        <v>822705.75400142395</v>
      </c>
      <c r="F221" s="3">
        <f t="shared" ca="1" si="23"/>
        <v>264382812.73217914</v>
      </c>
      <c r="G221" s="52">
        <v>50383</v>
      </c>
      <c r="H221" s="3">
        <f t="shared" ca="1" si="24"/>
        <v>7182.6494590007242</v>
      </c>
      <c r="I221" s="53">
        <f t="shared" ca="1" si="25"/>
        <v>127298.64887336666</v>
      </c>
      <c r="J221" s="55">
        <f t="shared" ca="1" si="27"/>
        <v>2393716.9441339364</v>
      </c>
      <c r="K221" s="20"/>
      <c r="L221" s="20"/>
      <c r="M221" s="20"/>
      <c r="O221" s="19">
        <f t="shared" si="28"/>
        <v>30</v>
      </c>
    </row>
    <row r="222" spans="2:15" ht="17.399999999999999" customHeight="1" x14ac:dyDescent="0.3">
      <c r="B222" s="48">
        <v>175</v>
      </c>
      <c r="C222" s="2">
        <f t="shared" ca="1" si="26"/>
        <v>2259235.6458015689</v>
      </c>
      <c r="D222" s="3">
        <f t="shared" ca="1" si="21"/>
        <v>1432073.5689659703</v>
      </c>
      <c r="E222" s="3">
        <f t="shared" ca="1" si="22"/>
        <v>827162.07683559856</v>
      </c>
      <c r="F222" s="3">
        <f t="shared" ca="1" si="23"/>
        <v>263555650.65534353</v>
      </c>
      <c r="G222" s="52">
        <v>50414</v>
      </c>
      <c r="H222" s="3">
        <f t="shared" ca="1" si="24"/>
        <v>7160.3678448298515</v>
      </c>
      <c r="I222" s="53">
        <f t="shared" ca="1" si="25"/>
        <v>131133.87511516083</v>
      </c>
      <c r="J222" s="55">
        <f t="shared" ca="1" si="27"/>
        <v>2397529.8887615595</v>
      </c>
      <c r="K222" s="20"/>
      <c r="L222" s="20"/>
      <c r="M222" s="20"/>
      <c r="O222" s="19">
        <f t="shared" si="28"/>
        <v>31</v>
      </c>
    </row>
    <row r="223" spans="2:15" ht="17.399999999999999" customHeight="1" x14ac:dyDescent="0.3">
      <c r="B223" s="48">
        <v>176</v>
      </c>
      <c r="C223" s="2">
        <f t="shared" ca="1" si="26"/>
        <v>2259235.6458015689</v>
      </c>
      <c r="D223" s="3">
        <f t="shared" ca="1" si="21"/>
        <v>1427593.1077164442</v>
      </c>
      <c r="E223" s="3">
        <f t="shared" ca="1" si="22"/>
        <v>831642.53808512469</v>
      </c>
      <c r="F223" s="3">
        <f t="shared" ca="1" si="23"/>
        <v>262724008.1172584</v>
      </c>
      <c r="G223" s="52">
        <v>50445</v>
      </c>
      <c r="H223" s="3">
        <f t="shared" ca="1" si="24"/>
        <v>7137.9655385822207</v>
      </c>
      <c r="I223" s="53">
        <f t="shared" ca="1" si="25"/>
        <v>130723.60272505038</v>
      </c>
      <c r="J223" s="55">
        <f t="shared" ca="1" si="27"/>
        <v>2397097.2140652016</v>
      </c>
      <c r="K223" s="20"/>
      <c r="L223" s="20"/>
      <c r="M223" s="20"/>
      <c r="O223" s="19">
        <f t="shared" si="28"/>
        <v>31</v>
      </c>
    </row>
    <row r="224" spans="2:15" ht="17.399999999999999" customHeight="1" x14ac:dyDescent="0.3">
      <c r="B224" s="48">
        <v>177</v>
      </c>
      <c r="C224" s="2">
        <f t="shared" ca="1" si="26"/>
        <v>2259235.6458015689</v>
      </c>
      <c r="D224" s="3">
        <f t="shared" ca="1" si="21"/>
        <v>1423088.3773018164</v>
      </c>
      <c r="E224" s="3">
        <f t="shared" ca="1" si="22"/>
        <v>836147.26849975251</v>
      </c>
      <c r="F224" s="3">
        <f t="shared" ca="1" si="23"/>
        <v>261887860.84875864</v>
      </c>
      <c r="G224" s="52">
        <v>50473</v>
      </c>
      <c r="H224" s="3">
        <f t="shared" ca="1" si="24"/>
        <v>7115.441886509082</v>
      </c>
      <c r="I224" s="53">
        <f t="shared" ca="1" si="25"/>
        <v>117700.35563653176</v>
      </c>
      <c r="J224" s="55">
        <f t="shared" ca="1" si="27"/>
        <v>2384051.4433246101</v>
      </c>
      <c r="K224" s="20"/>
      <c r="L224" s="20"/>
      <c r="M224" s="20"/>
      <c r="O224" s="19">
        <f t="shared" si="28"/>
        <v>28</v>
      </c>
    </row>
    <row r="225" spans="2:15" ht="17.399999999999999" customHeight="1" x14ac:dyDescent="0.3">
      <c r="B225" s="48">
        <v>178</v>
      </c>
      <c r="C225" s="2">
        <f t="shared" ca="1" si="26"/>
        <v>2259235.6458015689</v>
      </c>
      <c r="D225" s="3">
        <f t="shared" ca="1" si="21"/>
        <v>1418559.2462641094</v>
      </c>
      <c r="E225" s="3">
        <f t="shared" ca="1" si="22"/>
        <v>840676.39953745948</v>
      </c>
      <c r="F225" s="3">
        <f t="shared" ca="1" si="23"/>
        <v>261047184.44922116</v>
      </c>
      <c r="G225" s="52">
        <v>50504</v>
      </c>
      <c r="H225" s="3">
        <f t="shared" ca="1" si="24"/>
        <v>7092.7962313205471</v>
      </c>
      <c r="I225" s="53">
        <f t="shared" ca="1" si="25"/>
        <v>129896.37898098429</v>
      </c>
      <c r="J225" s="55">
        <f t="shared" ca="1" si="27"/>
        <v>2396224.8210138739</v>
      </c>
      <c r="K225" s="20"/>
      <c r="L225" s="20"/>
      <c r="M225" s="20"/>
      <c r="O225" s="19">
        <f t="shared" si="28"/>
        <v>31</v>
      </c>
    </row>
    <row r="226" spans="2:15" ht="17.399999999999999" customHeight="1" x14ac:dyDescent="0.3">
      <c r="B226" s="48">
        <v>179</v>
      </c>
      <c r="C226" s="2">
        <f t="shared" ca="1" si="26"/>
        <v>2259235.6458015689</v>
      </c>
      <c r="D226" s="3">
        <f t="shared" ca="1" si="21"/>
        <v>1414005.5824332815</v>
      </c>
      <c r="E226" s="3">
        <f t="shared" ca="1" si="22"/>
        <v>845230.0633682874</v>
      </c>
      <c r="F226" s="3">
        <f t="shared" ca="1" si="23"/>
        <v>260201954.38585287</v>
      </c>
      <c r="G226" s="52">
        <v>50534</v>
      </c>
      <c r="H226" s="3">
        <f t="shared" ca="1" si="24"/>
        <v>7070.0279121664071</v>
      </c>
      <c r="I226" s="53">
        <f t="shared" ca="1" si="25"/>
        <v>125302.64853562615</v>
      </c>
      <c r="J226" s="55">
        <f t="shared" ca="1" si="27"/>
        <v>2391608.3222493613</v>
      </c>
      <c r="K226" s="20"/>
      <c r="L226" s="20"/>
      <c r="M226" s="20"/>
      <c r="O226" s="19">
        <f t="shared" si="28"/>
        <v>30</v>
      </c>
    </row>
    <row r="227" spans="2:15" ht="17.399999999999999" customHeight="1" x14ac:dyDescent="0.3">
      <c r="B227" s="48">
        <v>180</v>
      </c>
      <c r="C227" s="2">
        <f t="shared" ca="1" si="26"/>
        <v>2259235.6458015689</v>
      </c>
      <c r="D227" s="3">
        <f t="shared" ca="1" si="21"/>
        <v>1409427.2529233699</v>
      </c>
      <c r="E227" s="3">
        <f t="shared" ca="1" si="22"/>
        <v>849808.392878199</v>
      </c>
      <c r="F227" s="3">
        <f t="shared" ca="1" si="23"/>
        <v>259352145.99297467</v>
      </c>
      <c r="G227" s="52">
        <v>50565</v>
      </c>
      <c r="H227" s="3">
        <f t="shared" ca="1" si="24"/>
        <v>7047.1362646168491</v>
      </c>
      <c r="I227" s="53">
        <f t="shared" ca="1" si="25"/>
        <v>129060.169375383</v>
      </c>
      <c r="J227" s="55">
        <f t="shared" ca="1" si="27"/>
        <v>2395342.9514415683</v>
      </c>
      <c r="K227" s="20"/>
      <c r="L227" s="20"/>
      <c r="M227" s="20"/>
      <c r="O227" s="19">
        <f t="shared" si="28"/>
        <v>31</v>
      </c>
    </row>
    <row r="228" spans="2:15" ht="17.399999999999999" customHeight="1" x14ac:dyDescent="0.3">
      <c r="B228" s="48">
        <v>181</v>
      </c>
      <c r="C228" s="2">
        <f t="shared" ca="1" si="26"/>
        <v>2259235.6458015689</v>
      </c>
      <c r="D228" s="3">
        <f t="shared" ca="1" si="21"/>
        <v>1404824.1241286129</v>
      </c>
      <c r="E228" s="3">
        <f t="shared" ca="1" si="22"/>
        <v>854411.52167295595</v>
      </c>
      <c r="F228" s="3">
        <f t="shared" ca="1" si="23"/>
        <v>258497734.4713017</v>
      </c>
      <c r="G228" s="52">
        <v>50595</v>
      </c>
      <c r="H228" s="3">
        <f t="shared" ca="1" si="24"/>
        <v>7024.1206206430643</v>
      </c>
      <c r="I228" s="53">
        <f t="shared" ca="1" si="25"/>
        <v>124489.03007662784</v>
      </c>
      <c r="J228" s="55">
        <f t="shared" ca="1" si="27"/>
        <v>2390748.7964988397</v>
      </c>
      <c r="K228" s="20"/>
      <c r="L228" s="20"/>
      <c r="M228" s="20"/>
      <c r="O228" s="19">
        <f t="shared" si="28"/>
        <v>30</v>
      </c>
    </row>
    <row r="229" spans="2:15" ht="17.399999999999999" customHeight="1" x14ac:dyDescent="0.3">
      <c r="B229" s="48">
        <v>182</v>
      </c>
      <c r="C229" s="2">
        <f t="shared" ca="1" si="26"/>
        <v>2259235.6458015689</v>
      </c>
      <c r="D229" s="3">
        <f t="shared" ca="1" si="21"/>
        <v>1400196.061719551</v>
      </c>
      <c r="E229" s="3">
        <f t="shared" ca="1" si="22"/>
        <v>859039.58408201789</v>
      </c>
      <c r="F229" s="3">
        <f t="shared" ca="1" si="23"/>
        <v>257638694.8872197</v>
      </c>
      <c r="G229" s="52">
        <v>50626</v>
      </c>
      <c r="H229" s="3">
        <f t="shared" ca="1" si="24"/>
        <v>7000.9803085977546</v>
      </c>
      <c r="I229" s="53">
        <f t="shared" ca="1" si="25"/>
        <v>128214.87629776563</v>
      </c>
      <c r="J229" s="55">
        <f t="shared" ca="1" si="27"/>
        <v>2394451.5024079322</v>
      </c>
      <c r="K229" s="20"/>
      <c r="L229" s="20"/>
      <c r="M229" s="20"/>
      <c r="O229" s="19">
        <f t="shared" si="28"/>
        <v>31</v>
      </c>
    </row>
    <row r="230" spans="2:15" ht="17.399999999999999" customHeight="1" x14ac:dyDescent="0.3">
      <c r="B230" s="48">
        <v>183</v>
      </c>
      <c r="C230" s="2">
        <f t="shared" ca="1" si="26"/>
        <v>2259235.6458015689</v>
      </c>
      <c r="D230" s="3">
        <f t="shared" ca="1" si="21"/>
        <v>1395542.9306391068</v>
      </c>
      <c r="E230" s="3">
        <f t="shared" ca="1" si="22"/>
        <v>863692.71516246209</v>
      </c>
      <c r="F230" s="3">
        <f t="shared" ca="1" si="23"/>
        <v>256775002.17205724</v>
      </c>
      <c r="G230" s="52">
        <v>50657</v>
      </c>
      <c r="H230" s="3">
        <f t="shared" ca="1" si="24"/>
        <v>6977.7146531955341</v>
      </c>
      <c r="I230" s="53">
        <f t="shared" ca="1" si="25"/>
        <v>127788.79266406097</v>
      </c>
      <c r="J230" s="55">
        <f t="shared" ca="1" si="27"/>
        <v>2394002.1531188251</v>
      </c>
      <c r="K230" s="20"/>
      <c r="L230" s="20"/>
      <c r="M230" s="20"/>
      <c r="O230" s="19">
        <f t="shared" si="28"/>
        <v>31</v>
      </c>
    </row>
    <row r="231" spans="2:15" ht="17.399999999999999" customHeight="1" x14ac:dyDescent="0.3">
      <c r="B231" s="48">
        <v>184</v>
      </c>
      <c r="C231" s="2">
        <f t="shared" ca="1" si="26"/>
        <v>2259235.6458015689</v>
      </c>
      <c r="D231" s="3">
        <f t="shared" ca="1" si="21"/>
        <v>1390864.5950986433</v>
      </c>
      <c r="E231" s="3">
        <f t="shared" ca="1" si="22"/>
        <v>868371.05070292554</v>
      </c>
      <c r="F231" s="3">
        <f t="shared" ca="1" si="23"/>
        <v>255906631.12135431</v>
      </c>
      <c r="G231" s="52">
        <v>50687</v>
      </c>
      <c r="H231" s="3">
        <f t="shared" ca="1" si="24"/>
        <v>6954.3229754932163</v>
      </c>
      <c r="I231" s="53">
        <f t="shared" ca="1" si="25"/>
        <v>123252.00104258746</v>
      </c>
      <c r="J231" s="55">
        <f t="shared" ca="1" si="27"/>
        <v>2389441.9698196496</v>
      </c>
      <c r="K231" s="20"/>
      <c r="L231" s="20"/>
      <c r="M231" s="20"/>
      <c r="O231" s="19">
        <f t="shared" si="28"/>
        <v>30</v>
      </c>
    </row>
    <row r="232" spans="2:15" ht="17.399999999999999" customHeight="1" x14ac:dyDescent="0.3">
      <c r="B232" s="48">
        <v>185</v>
      </c>
      <c r="C232" s="2">
        <f t="shared" ca="1" si="26"/>
        <v>2259235.6458015689</v>
      </c>
      <c r="D232" s="3">
        <f t="shared" ca="1" si="21"/>
        <v>1386160.9185740026</v>
      </c>
      <c r="E232" s="3">
        <f t="shared" ca="1" si="22"/>
        <v>873074.7272275663</v>
      </c>
      <c r="F232" s="3">
        <f t="shared" ca="1" si="23"/>
        <v>255033556.39412674</v>
      </c>
      <c r="G232" s="52">
        <v>50718</v>
      </c>
      <c r="H232" s="3">
        <f t="shared" ca="1" si="24"/>
        <v>6930.804592870013</v>
      </c>
      <c r="I232" s="53">
        <f t="shared" ca="1" si="25"/>
        <v>126929.68903619173</v>
      </c>
      <c r="J232" s="55">
        <f t="shared" ca="1" si="27"/>
        <v>2393096.139430631</v>
      </c>
      <c r="K232" s="20"/>
      <c r="L232" s="20"/>
      <c r="M232" s="20"/>
      <c r="O232" s="19">
        <f t="shared" si="28"/>
        <v>31</v>
      </c>
    </row>
    <row r="233" spans="2:15" ht="17.399999999999999" customHeight="1" x14ac:dyDescent="0.3">
      <c r="B233" s="48">
        <v>186</v>
      </c>
      <c r="C233" s="2">
        <f t="shared" ca="1" si="26"/>
        <v>2259235.6458015689</v>
      </c>
      <c r="D233" s="3">
        <f t="shared" ca="1" si="21"/>
        <v>1381431.76380152</v>
      </c>
      <c r="E233" s="3">
        <f t="shared" ca="1" si="22"/>
        <v>877803.88200004888</v>
      </c>
      <c r="F233" s="3">
        <f t="shared" ca="1" si="23"/>
        <v>254155752.51212668</v>
      </c>
      <c r="G233" s="52">
        <v>50748</v>
      </c>
      <c r="H233" s="3">
        <f t="shared" ca="1" si="24"/>
        <v>6907.1588190076</v>
      </c>
      <c r="I233" s="53">
        <f t="shared" ca="1" si="25"/>
        <v>122416.10706918083</v>
      </c>
      <c r="J233" s="55">
        <f t="shared" ca="1" si="27"/>
        <v>2388558.9116897574</v>
      </c>
      <c r="K233" s="20"/>
      <c r="L233" s="20"/>
      <c r="M233" s="20"/>
      <c r="O233" s="19">
        <f t="shared" si="28"/>
        <v>30</v>
      </c>
    </row>
    <row r="234" spans="2:15" ht="17.399999999999999" customHeight="1" x14ac:dyDescent="0.3">
      <c r="B234" s="48">
        <v>187</v>
      </c>
      <c r="C234" s="2">
        <f t="shared" ca="1" si="26"/>
        <v>2259235.6458015689</v>
      </c>
      <c r="D234" s="3">
        <f t="shared" ca="1" si="21"/>
        <v>1376676.9927740195</v>
      </c>
      <c r="E234" s="3">
        <f t="shared" ca="1" si="22"/>
        <v>882558.65302754939</v>
      </c>
      <c r="F234" s="3">
        <f t="shared" ca="1" si="23"/>
        <v>253273193.85909915</v>
      </c>
      <c r="G234" s="52">
        <v>50779</v>
      </c>
      <c r="H234" s="3">
        <f t="shared" ca="1" si="24"/>
        <v>6883.3849638700976</v>
      </c>
      <c r="I234" s="53">
        <f t="shared" ca="1" si="25"/>
        <v>126061.25324601482</v>
      </c>
      <c r="J234" s="55">
        <f t="shared" ca="1" si="27"/>
        <v>2392180.2840114539</v>
      </c>
      <c r="K234" s="20"/>
      <c r="L234" s="20"/>
      <c r="M234" s="20"/>
      <c r="O234" s="19">
        <f t="shared" si="28"/>
        <v>31</v>
      </c>
    </row>
    <row r="235" spans="2:15" ht="17.399999999999999" customHeight="1" x14ac:dyDescent="0.3">
      <c r="B235" s="48">
        <v>188</v>
      </c>
      <c r="C235" s="2">
        <f t="shared" ca="1" si="26"/>
        <v>2259235.6458015689</v>
      </c>
      <c r="D235" s="3">
        <f t="shared" ca="1" si="21"/>
        <v>1371896.466736787</v>
      </c>
      <c r="E235" s="3">
        <f t="shared" ca="1" si="22"/>
        <v>887339.17906478187</v>
      </c>
      <c r="F235" s="3">
        <f t="shared" ca="1" si="23"/>
        <v>252385854.68003437</v>
      </c>
      <c r="G235" s="52">
        <v>50810</v>
      </c>
      <c r="H235" s="3">
        <f t="shared" ca="1" si="24"/>
        <v>6859.4823336839354</v>
      </c>
      <c r="I235" s="53">
        <f t="shared" ca="1" si="25"/>
        <v>125623.50415411318</v>
      </c>
      <c r="J235" s="55">
        <f t="shared" ca="1" si="27"/>
        <v>2391718.6322893659</v>
      </c>
      <c r="K235" s="20"/>
      <c r="L235" s="20"/>
      <c r="M235" s="20"/>
      <c r="O235" s="19">
        <f t="shared" si="28"/>
        <v>31</v>
      </c>
    </row>
    <row r="236" spans="2:15" ht="17.399999999999999" customHeight="1" x14ac:dyDescent="0.3">
      <c r="B236" s="48">
        <v>189</v>
      </c>
      <c r="C236" s="2">
        <f t="shared" ca="1" si="26"/>
        <v>2259235.6458015689</v>
      </c>
      <c r="D236" s="3">
        <f t="shared" ca="1" si="21"/>
        <v>1367090.0461835195</v>
      </c>
      <c r="E236" s="3">
        <f t="shared" ca="1" si="22"/>
        <v>892145.59961804934</v>
      </c>
      <c r="F236" s="3">
        <f t="shared" ca="1" si="23"/>
        <v>251493709.08041632</v>
      </c>
      <c r="G236" s="52">
        <v>50838</v>
      </c>
      <c r="H236" s="3">
        <f t="shared" ca="1" si="24"/>
        <v>6835.4502309175978</v>
      </c>
      <c r="I236" s="53">
        <f t="shared" ca="1" si="25"/>
        <v>113068.8628966554</v>
      </c>
      <c r="J236" s="55">
        <f t="shared" ca="1" si="27"/>
        <v>2379139.9589291415</v>
      </c>
      <c r="K236" s="20"/>
      <c r="L236" s="20"/>
      <c r="M236" s="20"/>
      <c r="O236" s="19">
        <f t="shared" si="28"/>
        <v>28</v>
      </c>
    </row>
    <row r="237" spans="2:15" ht="17.399999999999999" customHeight="1" x14ac:dyDescent="0.3">
      <c r="B237" s="48">
        <v>190</v>
      </c>
      <c r="C237" s="2">
        <f t="shared" ca="1" si="26"/>
        <v>2259235.6458015689</v>
      </c>
      <c r="D237" s="3">
        <f t="shared" ca="1" si="21"/>
        <v>1362257.5908522552</v>
      </c>
      <c r="E237" s="3">
        <f t="shared" ca="1" si="22"/>
        <v>896978.05494931364</v>
      </c>
      <c r="F237" s="3">
        <f t="shared" ca="1" si="23"/>
        <v>250596731.02546701</v>
      </c>
      <c r="G237" s="52">
        <v>50869</v>
      </c>
      <c r="H237" s="3">
        <f t="shared" ca="1" si="24"/>
        <v>6811.2879542612764</v>
      </c>
      <c r="I237" s="53">
        <f t="shared" ca="1" si="25"/>
        <v>124740.8797038865</v>
      </c>
      <c r="J237" s="55">
        <f t="shared" ca="1" si="27"/>
        <v>2390787.8134597163</v>
      </c>
      <c r="K237" s="20"/>
      <c r="L237" s="20"/>
      <c r="M237" s="20"/>
      <c r="O237" s="19">
        <f t="shared" si="28"/>
        <v>31</v>
      </c>
    </row>
    <row r="238" spans="2:15" ht="17.399999999999999" customHeight="1" x14ac:dyDescent="0.3">
      <c r="B238" s="48">
        <v>191</v>
      </c>
      <c r="C238" s="2">
        <f t="shared" ca="1" si="26"/>
        <v>2259235.6458015689</v>
      </c>
      <c r="D238" s="3">
        <f t="shared" ca="1" si="21"/>
        <v>1357398.9597212796</v>
      </c>
      <c r="E238" s="3">
        <f t="shared" ca="1" si="22"/>
        <v>901836.68608028931</v>
      </c>
      <c r="F238" s="3">
        <f t="shared" ca="1" si="23"/>
        <v>249694894.33938673</v>
      </c>
      <c r="G238" s="52">
        <v>50899</v>
      </c>
      <c r="H238" s="3">
        <f t="shared" ca="1" si="24"/>
        <v>6786.994798606398</v>
      </c>
      <c r="I238" s="53">
        <f t="shared" ca="1" si="25"/>
        <v>120286.43089222416</v>
      </c>
      <c r="J238" s="55">
        <f t="shared" ca="1" si="27"/>
        <v>2386309.0714923991</v>
      </c>
      <c r="K238" s="20"/>
      <c r="L238" s="20"/>
      <c r="M238" s="20"/>
      <c r="O238" s="19">
        <f t="shared" si="28"/>
        <v>30</v>
      </c>
    </row>
    <row r="239" spans="2:15" ht="17.399999999999999" customHeight="1" x14ac:dyDescent="0.3">
      <c r="B239" s="48">
        <v>192</v>
      </c>
      <c r="C239" s="2">
        <f t="shared" ca="1" si="26"/>
        <v>2259235.6458015689</v>
      </c>
      <c r="D239" s="3">
        <f t="shared" ca="1" si="21"/>
        <v>1352514.0110050116</v>
      </c>
      <c r="E239" s="3">
        <f t="shared" ca="1" si="22"/>
        <v>906721.63479655725</v>
      </c>
      <c r="F239" s="3">
        <f t="shared" ca="1" si="23"/>
        <v>248788172.70459017</v>
      </c>
      <c r="G239" s="52">
        <v>50930</v>
      </c>
      <c r="H239" s="3">
        <f t="shared" ca="1" si="24"/>
        <v>6762.5700550250585</v>
      </c>
      <c r="I239" s="53">
        <f t="shared" ca="1" si="25"/>
        <v>123848.66759233581</v>
      </c>
      <c r="J239" s="55">
        <f t="shared" ca="1" si="27"/>
        <v>2389846.88344893</v>
      </c>
      <c r="K239" s="20"/>
      <c r="L239" s="20"/>
      <c r="M239" s="20"/>
      <c r="O239" s="19">
        <f t="shared" si="28"/>
        <v>31</v>
      </c>
    </row>
    <row r="240" spans="2:15" ht="17.399999999999999" customHeight="1" x14ac:dyDescent="0.3">
      <c r="B240" s="48">
        <v>193</v>
      </c>
      <c r="C240" s="2">
        <f t="shared" ca="1" si="26"/>
        <v>2259235.6458015689</v>
      </c>
      <c r="D240" s="3">
        <f t="shared" ref="D240:D303" ca="1" si="29">+F239*(($H$6/100)/$H$9)</f>
        <v>1347602.6021498635</v>
      </c>
      <c r="E240" s="3">
        <f t="shared" ref="E240:E303" ca="1" si="30">+C240-D240</f>
        <v>911633.04365170537</v>
      </c>
      <c r="F240" s="3">
        <f t="shared" ref="F240:F303" ca="1" si="31">IF(F239&lt;1,0,+F239-E240)</f>
        <v>247876539.66093847</v>
      </c>
      <c r="G240" s="52">
        <v>50960</v>
      </c>
      <c r="H240" s="3">
        <f t="shared" ref="H240:H303" ca="1" si="32">+D240*$H$7/100</f>
        <v>6738.0130107493178</v>
      </c>
      <c r="I240" s="53">
        <f t="shared" ref="I240:I303" ca="1" si="33">+F239*$R$41*O240</f>
        <v>119418.32289820327</v>
      </c>
      <c r="J240" s="55">
        <f t="shared" ca="1" si="27"/>
        <v>2385391.9817105215</v>
      </c>
      <c r="K240" s="20"/>
      <c r="L240" s="20"/>
      <c r="M240" s="20"/>
      <c r="O240" s="19">
        <f t="shared" si="28"/>
        <v>30</v>
      </c>
    </row>
    <row r="241" spans="2:15" ht="17.399999999999999" customHeight="1" x14ac:dyDescent="0.3">
      <c r="B241" s="48">
        <v>194</v>
      </c>
      <c r="C241" s="2">
        <f t="shared" ref="C241:C304" ca="1" si="34">IF(F240&lt;1,0,+$H$8)</f>
        <v>2259235.6458015689</v>
      </c>
      <c r="D241" s="3">
        <f t="shared" ca="1" si="29"/>
        <v>1342664.5898300835</v>
      </c>
      <c r="E241" s="3">
        <f t="shared" ca="1" si="30"/>
        <v>916571.05597148533</v>
      </c>
      <c r="F241" s="3">
        <f t="shared" ca="1" si="31"/>
        <v>246959968.604967</v>
      </c>
      <c r="G241" s="52">
        <v>50991</v>
      </c>
      <c r="H241" s="3">
        <f t="shared" ca="1" si="32"/>
        <v>6713.322949150418</v>
      </c>
      <c r="I241" s="53">
        <f t="shared" ca="1" si="33"/>
        <v>122946.76367182547</v>
      </c>
      <c r="J241" s="55">
        <f t="shared" ref="J241:J304" ca="1" si="35">+C241+H241+I241</f>
        <v>2388895.7324225451</v>
      </c>
      <c r="K241" s="20"/>
      <c r="L241" s="20"/>
      <c r="M241" s="20"/>
      <c r="O241" s="19">
        <f t="shared" ref="O241:O304" si="36">+G241-G240</f>
        <v>31</v>
      </c>
    </row>
    <row r="242" spans="2:15" ht="17.399999999999999" customHeight="1" x14ac:dyDescent="0.3">
      <c r="B242" s="48">
        <v>195</v>
      </c>
      <c r="C242" s="2">
        <f t="shared" ca="1" si="34"/>
        <v>2259235.6458015689</v>
      </c>
      <c r="D242" s="3">
        <f t="shared" ca="1" si="29"/>
        <v>1337699.8299435712</v>
      </c>
      <c r="E242" s="3">
        <f t="shared" ca="1" si="30"/>
        <v>921535.81585799763</v>
      </c>
      <c r="F242" s="3">
        <f t="shared" ca="1" si="31"/>
        <v>246038432.78910899</v>
      </c>
      <c r="G242" s="52">
        <v>51022</v>
      </c>
      <c r="H242" s="3">
        <f t="shared" ca="1" si="32"/>
        <v>6688.4991497178562</v>
      </c>
      <c r="I242" s="53">
        <f t="shared" ca="1" si="33"/>
        <v>122492.14442806362</v>
      </c>
      <c r="J242" s="55">
        <f t="shared" ca="1" si="35"/>
        <v>2388416.2893793504</v>
      </c>
      <c r="K242" s="20"/>
      <c r="L242" s="20"/>
      <c r="M242" s="20"/>
      <c r="O242" s="19">
        <f t="shared" si="36"/>
        <v>31</v>
      </c>
    </row>
    <row r="243" spans="2:15" ht="17.399999999999999" customHeight="1" x14ac:dyDescent="0.3">
      <c r="B243" s="48">
        <v>196</v>
      </c>
      <c r="C243" s="2">
        <f t="shared" ca="1" si="34"/>
        <v>2259235.6458015689</v>
      </c>
      <c r="D243" s="3">
        <f t="shared" ca="1" si="29"/>
        <v>1332708.1776076737</v>
      </c>
      <c r="E243" s="3">
        <f t="shared" ca="1" si="30"/>
        <v>926527.46819389518</v>
      </c>
      <c r="F243" s="3">
        <f t="shared" ca="1" si="31"/>
        <v>245111905.3209151</v>
      </c>
      <c r="G243" s="52">
        <v>51052</v>
      </c>
      <c r="H243" s="3">
        <f t="shared" ca="1" si="32"/>
        <v>6663.5408880383684</v>
      </c>
      <c r="I243" s="53">
        <f t="shared" ca="1" si="33"/>
        <v>118098.44773877232</v>
      </c>
      <c r="J243" s="55">
        <f t="shared" ca="1" si="35"/>
        <v>2383997.6344283796</v>
      </c>
      <c r="K243" s="20"/>
      <c r="L243" s="20"/>
      <c r="M243" s="20"/>
      <c r="O243" s="19">
        <f t="shared" si="36"/>
        <v>30</v>
      </c>
    </row>
    <row r="244" spans="2:15" ht="17.399999999999999" customHeight="1" x14ac:dyDescent="0.3">
      <c r="B244" s="48">
        <v>197</v>
      </c>
      <c r="C244" s="2">
        <f t="shared" ca="1" si="34"/>
        <v>2259235.6458015689</v>
      </c>
      <c r="D244" s="3">
        <f t="shared" ca="1" si="29"/>
        <v>1327689.4871549569</v>
      </c>
      <c r="E244" s="3">
        <f t="shared" ca="1" si="30"/>
        <v>931546.15864661196</v>
      </c>
      <c r="F244" s="3">
        <f t="shared" ca="1" si="31"/>
        <v>244180359.16226849</v>
      </c>
      <c r="G244" s="52">
        <v>51083</v>
      </c>
      <c r="H244" s="3">
        <f t="shared" ca="1" si="32"/>
        <v>6638.4474357747849</v>
      </c>
      <c r="I244" s="53">
        <f t="shared" ca="1" si="33"/>
        <v>121575.50503917389</v>
      </c>
      <c r="J244" s="55">
        <f t="shared" ca="1" si="35"/>
        <v>2387449.5982765178</v>
      </c>
      <c r="K244" s="20"/>
      <c r="L244" s="20"/>
      <c r="M244" s="20"/>
      <c r="O244" s="19">
        <f t="shared" si="36"/>
        <v>31</v>
      </c>
    </row>
    <row r="245" spans="2:15" ht="17.399999999999999" customHeight="1" x14ac:dyDescent="0.3">
      <c r="B245" s="48">
        <v>198</v>
      </c>
      <c r="C245" s="2">
        <f t="shared" ca="1" si="34"/>
        <v>2259235.6458015689</v>
      </c>
      <c r="D245" s="3">
        <f t="shared" ca="1" si="29"/>
        <v>1322643.6121289544</v>
      </c>
      <c r="E245" s="3">
        <f t="shared" ca="1" si="30"/>
        <v>936592.03367261449</v>
      </c>
      <c r="F245" s="3">
        <f t="shared" ca="1" si="31"/>
        <v>243243767.12859589</v>
      </c>
      <c r="G245" s="52">
        <v>51113</v>
      </c>
      <c r="H245" s="3">
        <f t="shared" ca="1" si="32"/>
        <v>6613.2180606447719</v>
      </c>
      <c r="I245" s="53">
        <f t="shared" ca="1" si="33"/>
        <v>117206.57239788887</v>
      </c>
      <c r="J245" s="55">
        <f t="shared" ca="1" si="35"/>
        <v>2383055.4362601023</v>
      </c>
      <c r="K245" s="20"/>
      <c r="L245" s="20"/>
      <c r="M245" s="20"/>
      <c r="O245" s="19">
        <f t="shared" si="36"/>
        <v>30</v>
      </c>
    </row>
    <row r="246" spans="2:15" ht="17.399999999999999" customHeight="1" x14ac:dyDescent="0.3">
      <c r="B246" s="48">
        <v>199</v>
      </c>
      <c r="C246" s="2">
        <f t="shared" ca="1" si="34"/>
        <v>2259235.6458015689</v>
      </c>
      <c r="D246" s="3">
        <f t="shared" ca="1" si="29"/>
        <v>1317570.4052798944</v>
      </c>
      <c r="E246" s="3">
        <f t="shared" ca="1" si="30"/>
        <v>941665.24052167451</v>
      </c>
      <c r="F246" s="3">
        <f t="shared" ca="1" si="31"/>
        <v>242302101.88807422</v>
      </c>
      <c r="G246" s="52">
        <v>51144</v>
      </c>
      <c r="H246" s="3">
        <f t="shared" ca="1" si="32"/>
        <v>6587.8520263994715</v>
      </c>
      <c r="I246" s="53">
        <f t="shared" ca="1" si="33"/>
        <v>120648.90849578356</v>
      </c>
      <c r="J246" s="55">
        <f t="shared" ca="1" si="35"/>
        <v>2386472.4063237519</v>
      </c>
      <c r="K246" s="20"/>
      <c r="L246" s="20"/>
      <c r="M246" s="20"/>
      <c r="O246" s="19">
        <f t="shared" si="36"/>
        <v>31</v>
      </c>
    </row>
    <row r="247" spans="2:15" ht="17.399999999999999" customHeight="1" x14ac:dyDescent="0.3">
      <c r="B247" s="48">
        <v>200</v>
      </c>
      <c r="C247" s="2">
        <f t="shared" ca="1" si="34"/>
        <v>2259235.6458015689</v>
      </c>
      <c r="D247" s="3">
        <f t="shared" ca="1" si="29"/>
        <v>1312469.718560402</v>
      </c>
      <c r="E247" s="3">
        <f t="shared" ca="1" si="30"/>
        <v>946765.92724116682</v>
      </c>
      <c r="F247" s="3">
        <f t="shared" ca="1" si="31"/>
        <v>241355335.96083304</v>
      </c>
      <c r="G247" s="52">
        <v>51175</v>
      </c>
      <c r="H247" s="3">
        <f t="shared" ca="1" si="32"/>
        <v>6562.34859280201</v>
      </c>
      <c r="I247" s="53">
        <f t="shared" ca="1" si="33"/>
        <v>120181.84253648481</v>
      </c>
      <c r="J247" s="55">
        <f t="shared" ca="1" si="35"/>
        <v>2385979.8369308556</v>
      </c>
      <c r="K247" s="20"/>
      <c r="L247" s="20"/>
      <c r="M247" s="20"/>
      <c r="O247" s="19">
        <f t="shared" si="36"/>
        <v>31</v>
      </c>
    </row>
    <row r="248" spans="2:15" ht="17.399999999999999" customHeight="1" x14ac:dyDescent="0.3">
      <c r="B248" s="48">
        <v>201</v>
      </c>
      <c r="C248" s="2">
        <f t="shared" ca="1" si="34"/>
        <v>2259235.6458015689</v>
      </c>
      <c r="D248" s="3">
        <f t="shared" ca="1" si="29"/>
        <v>1307341.403121179</v>
      </c>
      <c r="E248" s="3">
        <f t="shared" ca="1" si="30"/>
        <v>951894.2426803899</v>
      </c>
      <c r="F248" s="3">
        <f t="shared" ca="1" si="31"/>
        <v>240403441.71815264</v>
      </c>
      <c r="G248" s="52">
        <v>51204</v>
      </c>
      <c r="H248" s="3">
        <f t="shared" ca="1" si="32"/>
        <v>6536.7070156058944</v>
      </c>
      <c r="I248" s="53">
        <f t="shared" ca="1" si="33"/>
        <v>111988.87588582652</v>
      </c>
      <c r="J248" s="55">
        <f t="shared" ca="1" si="35"/>
        <v>2377761.2287030015</v>
      </c>
      <c r="K248" s="20"/>
      <c r="L248" s="20"/>
      <c r="M248" s="20"/>
      <c r="O248" s="19">
        <f t="shared" si="36"/>
        <v>29</v>
      </c>
    </row>
    <row r="249" spans="2:15" ht="17.399999999999999" customHeight="1" x14ac:dyDescent="0.3">
      <c r="B249" s="48">
        <v>202</v>
      </c>
      <c r="C249" s="2">
        <f t="shared" ca="1" si="34"/>
        <v>2259235.6458015689</v>
      </c>
      <c r="D249" s="3">
        <f t="shared" ca="1" si="29"/>
        <v>1302185.3093066602</v>
      </c>
      <c r="E249" s="3">
        <f t="shared" ca="1" si="30"/>
        <v>957050.33649490867</v>
      </c>
      <c r="F249" s="3">
        <f t="shared" ca="1" si="31"/>
        <v>239446391.38165772</v>
      </c>
      <c r="G249" s="52">
        <v>51235</v>
      </c>
      <c r="H249" s="3">
        <f t="shared" ca="1" si="32"/>
        <v>6510.926546533301</v>
      </c>
      <c r="I249" s="53">
        <f t="shared" ca="1" si="33"/>
        <v>119240.1070922037</v>
      </c>
      <c r="J249" s="55">
        <f t="shared" ca="1" si="35"/>
        <v>2384986.6794403056</v>
      </c>
      <c r="K249" s="20"/>
      <c r="L249" s="20"/>
      <c r="M249" s="20"/>
      <c r="O249" s="19">
        <f t="shared" si="36"/>
        <v>31</v>
      </c>
    </row>
    <row r="250" spans="2:15" ht="17.399999999999999" customHeight="1" x14ac:dyDescent="0.3">
      <c r="B250" s="48">
        <v>203</v>
      </c>
      <c r="C250" s="2">
        <f t="shared" ca="1" si="34"/>
        <v>2259235.6458015689</v>
      </c>
      <c r="D250" s="3">
        <f t="shared" ca="1" si="29"/>
        <v>1297001.286650646</v>
      </c>
      <c r="E250" s="3">
        <f t="shared" ca="1" si="30"/>
        <v>962234.35915092286</v>
      </c>
      <c r="F250" s="3">
        <f t="shared" ca="1" si="31"/>
        <v>238484157.0225068</v>
      </c>
      <c r="G250" s="52">
        <v>51265</v>
      </c>
      <c r="H250" s="3">
        <f t="shared" ca="1" si="32"/>
        <v>6485.0064332532302</v>
      </c>
      <c r="I250" s="53">
        <f t="shared" ca="1" si="33"/>
        <v>114934.26786319571</v>
      </c>
      <c r="J250" s="55">
        <f t="shared" ca="1" si="35"/>
        <v>2380654.9200980179</v>
      </c>
      <c r="K250" s="20"/>
      <c r="L250" s="20"/>
      <c r="M250" s="20"/>
      <c r="O250" s="19">
        <f t="shared" si="36"/>
        <v>30</v>
      </c>
    </row>
    <row r="251" spans="2:15" ht="17.399999999999999" customHeight="1" x14ac:dyDescent="0.3">
      <c r="B251" s="48">
        <v>204</v>
      </c>
      <c r="C251" s="2">
        <f t="shared" ca="1" si="34"/>
        <v>2259235.6458015689</v>
      </c>
      <c r="D251" s="3">
        <f t="shared" ca="1" si="29"/>
        <v>1291789.1838719118</v>
      </c>
      <c r="E251" s="3">
        <f t="shared" ca="1" si="30"/>
        <v>967446.46192965703</v>
      </c>
      <c r="F251" s="3">
        <f t="shared" ca="1" si="31"/>
        <v>237516710.56057715</v>
      </c>
      <c r="G251" s="52">
        <v>51296</v>
      </c>
      <c r="H251" s="3">
        <f t="shared" ca="1" si="32"/>
        <v>6458.9459193595594</v>
      </c>
      <c r="I251" s="53">
        <f t="shared" ca="1" si="33"/>
        <v>118288.14188316336</v>
      </c>
      <c r="J251" s="55">
        <f t="shared" ca="1" si="35"/>
        <v>2383982.7336040917</v>
      </c>
      <c r="K251" s="20"/>
      <c r="L251" s="20"/>
      <c r="M251" s="20"/>
      <c r="O251" s="19">
        <f t="shared" si="36"/>
        <v>31</v>
      </c>
    </row>
    <row r="252" spans="2:15" ht="17.399999999999999" customHeight="1" x14ac:dyDescent="0.3">
      <c r="B252" s="48">
        <v>205</v>
      </c>
      <c r="C252" s="2">
        <f t="shared" ca="1" si="34"/>
        <v>2259235.6458015689</v>
      </c>
      <c r="D252" s="3">
        <f t="shared" ca="1" si="29"/>
        <v>1286548.8488697929</v>
      </c>
      <c r="E252" s="3">
        <f t="shared" ca="1" si="30"/>
        <v>972686.79693177599</v>
      </c>
      <c r="F252" s="3">
        <f t="shared" ca="1" si="31"/>
        <v>236544023.76364538</v>
      </c>
      <c r="G252" s="52">
        <v>51326</v>
      </c>
      <c r="H252" s="3">
        <f t="shared" ca="1" si="32"/>
        <v>6432.7442443489645</v>
      </c>
      <c r="I252" s="53">
        <f t="shared" ca="1" si="33"/>
        <v>114008.02106907703</v>
      </c>
      <c r="J252" s="55">
        <f t="shared" ca="1" si="35"/>
        <v>2379676.4111149949</v>
      </c>
      <c r="K252" s="20"/>
      <c r="L252" s="20"/>
      <c r="M252" s="20"/>
      <c r="O252" s="19">
        <f t="shared" si="36"/>
        <v>30</v>
      </c>
    </row>
    <row r="253" spans="2:15" ht="17.399999999999999" customHeight="1" x14ac:dyDescent="0.3">
      <c r="B253" s="48">
        <v>206</v>
      </c>
      <c r="C253" s="2">
        <f t="shared" ca="1" si="34"/>
        <v>2259235.6458015689</v>
      </c>
      <c r="D253" s="3">
        <f t="shared" ca="1" si="29"/>
        <v>1281280.1287197459</v>
      </c>
      <c r="E253" s="3">
        <f t="shared" ca="1" si="30"/>
        <v>977955.51708182297</v>
      </c>
      <c r="F253" s="3">
        <f t="shared" ca="1" si="31"/>
        <v>235566068.24656355</v>
      </c>
      <c r="G253" s="52">
        <v>51357</v>
      </c>
      <c r="H253" s="3">
        <f t="shared" ca="1" si="32"/>
        <v>6406.4006435987294</v>
      </c>
      <c r="I253" s="53">
        <f t="shared" ca="1" si="33"/>
        <v>117325.83578676809</v>
      </c>
      <c r="J253" s="55">
        <f t="shared" ca="1" si="35"/>
        <v>2382967.8822319359</v>
      </c>
      <c r="K253" s="20"/>
      <c r="L253" s="20"/>
      <c r="M253" s="20"/>
      <c r="O253" s="19">
        <f t="shared" si="36"/>
        <v>31</v>
      </c>
    </row>
    <row r="254" spans="2:15" ht="17.399999999999999" customHeight="1" x14ac:dyDescent="0.3">
      <c r="B254" s="48">
        <v>207</v>
      </c>
      <c r="C254" s="2">
        <f t="shared" ca="1" si="34"/>
        <v>2259235.6458015689</v>
      </c>
      <c r="D254" s="3">
        <f t="shared" ca="1" si="29"/>
        <v>1275982.8696688861</v>
      </c>
      <c r="E254" s="3">
        <f t="shared" ca="1" si="30"/>
        <v>983252.7761326828</v>
      </c>
      <c r="F254" s="3">
        <f t="shared" ca="1" si="31"/>
        <v>234582815.47043088</v>
      </c>
      <c r="G254" s="52">
        <v>51388</v>
      </c>
      <c r="H254" s="3">
        <f t="shared" ca="1" si="32"/>
        <v>6379.9143483444304</v>
      </c>
      <c r="I254" s="53">
        <f t="shared" ca="1" si="33"/>
        <v>116840.76985029552</v>
      </c>
      <c r="J254" s="55">
        <f t="shared" ca="1" si="35"/>
        <v>2382456.3300002087</v>
      </c>
      <c r="K254" s="20"/>
      <c r="L254" s="20"/>
      <c r="M254" s="20"/>
      <c r="O254" s="19">
        <f t="shared" si="36"/>
        <v>31</v>
      </c>
    </row>
    <row r="255" spans="2:15" ht="17.399999999999999" customHeight="1" x14ac:dyDescent="0.3">
      <c r="B255" s="48">
        <v>208</v>
      </c>
      <c r="C255" s="2">
        <f t="shared" ca="1" si="34"/>
        <v>2259235.6458015689</v>
      </c>
      <c r="D255" s="3">
        <f t="shared" ca="1" si="29"/>
        <v>1270656.9171315006</v>
      </c>
      <c r="E255" s="3">
        <f t="shared" ca="1" si="30"/>
        <v>988578.72867006832</v>
      </c>
      <c r="F255" s="3">
        <f t="shared" ca="1" si="31"/>
        <v>233594236.74176082</v>
      </c>
      <c r="G255" s="52">
        <v>51418</v>
      </c>
      <c r="H255" s="3">
        <f t="shared" ca="1" si="32"/>
        <v>6353.2845856575032</v>
      </c>
      <c r="I255" s="53">
        <f t="shared" ca="1" si="33"/>
        <v>112599.75142580681</v>
      </c>
      <c r="J255" s="55">
        <f t="shared" ca="1" si="35"/>
        <v>2378188.6818130333</v>
      </c>
      <c r="K255" s="20"/>
      <c r="L255" s="20"/>
      <c r="M255" s="20"/>
      <c r="O255" s="19">
        <f t="shared" si="36"/>
        <v>30</v>
      </c>
    </row>
    <row r="256" spans="2:15" ht="17.399999999999999" customHeight="1" x14ac:dyDescent="0.3">
      <c r="B256" s="48">
        <v>209</v>
      </c>
      <c r="C256" s="2">
        <f t="shared" ca="1" si="34"/>
        <v>2259235.6458015689</v>
      </c>
      <c r="D256" s="3">
        <f t="shared" ca="1" si="29"/>
        <v>1265302.1156845379</v>
      </c>
      <c r="E256" s="3">
        <f t="shared" ca="1" si="30"/>
        <v>993933.53011703095</v>
      </c>
      <c r="F256" s="3">
        <f t="shared" ca="1" si="31"/>
        <v>232600303.21164379</v>
      </c>
      <c r="G256" s="52">
        <v>51449</v>
      </c>
      <c r="H256" s="3">
        <f t="shared" ca="1" si="32"/>
        <v>6326.5105784226898</v>
      </c>
      <c r="I256" s="53">
        <f t="shared" ca="1" si="33"/>
        <v>115862.74142391335</v>
      </c>
      <c r="J256" s="55">
        <f t="shared" ca="1" si="35"/>
        <v>2381424.897803905</v>
      </c>
      <c r="K256" s="20"/>
      <c r="L256" s="20"/>
      <c r="M256" s="20"/>
      <c r="O256" s="19">
        <f t="shared" si="36"/>
        <v>31</v>
      </c>
    </row>
    <row r="257" spans="2:15" ht="17.399999999999999" customHeight="1" x14ac:dyDescent="0.3">
      <c r="B257" s="48">
        <v>210</v>
      </c>
      <c r="C257" s="2">
        <f t="shared" ca="1" si="34"/>
        <v>2259235.6458015689</v>
      </c>
      <c r="D257" s="3">
        <f t="shared" ca="1" si="29"/>
        <v>1259918.3090630705</v>
      </c>
      <c r="E257" s="3">
        <f t="shared" ca="1" si="30"/>
        <v>999317.33673849842</v>
      </c>
      <c r="F257" s="3">
        <f t="shared" ca="1" si="31"/>
        <v>231600985.87490529</v>
      </c>
      <c r="G257" s="52">
        <v>51479</v>
      </c>
      <c r="H257" s="3">
        <f t="shared" ca="1" si="32"/>
        <v>6299.5915453153521</v>
      </c>
      <c r="I257" s="53">
        <f t="shared" ca="1" si="33"/>
        <v>111648.14554158901</v>
      </c>
      <c r="J257" s="55">
        <f t="shared" ca="1" si="35"/>
        <v>2377183.3828884736</v>
      </c>
      <c r="K257" s="20"/>
      <c r="L257" s="20"/>
      <c r="M257" s="20"/>
      <c r="O257" s="19">
        <f t="shared" si="36"/>
        <v>30</v>
      </c>
    </row>
    <row r="258" spans="2:15" ht="17.399999999999999" customHeight="1" x14ac:dyDescent="0.3">
      <c r="B258" s="48">
        <v>211</v>
      </c>
      <c r="C258" s="2">
        <f t="shared" ca="1" si="34"/>
        <v>2259235.6458015689</v>
      </c>
      <c r="D258" s="3">
        <f t="shared" ca="1" si="29"/>
        <v>1254505.340155737</v>
      </c>
      <c r="E258" s="3">
        <f t="shared" ca="1" si="30"/>
        <v>1004730.3056458319</v>
      </c>
      <c r="F258" s="3">
        <f t="shared" ca="1" si="31"/>
        <v>230596255.56925946</v>
      </c>
      <c r="G258" s="52">
        <v>51510</v>
      </c>
      <c r="H258" s="3">
        <f t="shared" ca="1" si="32"/>
        <v>6272.5267007786852</v>
      </c>
      <c r="I258" s="53">
        <f t="shared" ca="1" si="33"/>
        <v>114874.08899395302</v>
      </c>
      <c r="J258" s="55">
        <f t="shared" ca="1" si="35"/>
        <v>2380382.2614963008</v>
      </c>
      <c r="K258" s="20"/>
      <c r="L258" s="20"/>
      <c r="M258" s="20"/>
      <c r="O258" s="19">
        <f t="shared" si="36"/>
        <v>31</v>
      </c>
    </row>
    <row r="259" spans="2:15" ht="17.399999999999999" customHeight="1" x14ac:dyDescent="0.3">
      <c r="B259" s="48">
        <v>212</v>
      </c>
      <c r="C259" s="2">
        <f t="shared" ca="1" si="34"/>
        <v>2259235.6458015689</v>
      </c>
      <c r="D259" s="3">
        <f t="shared" ca="1" si="29"/>
        <v>1249063.0510001555</v>
      </c>
      <c r="E259" s="3">
        <f t="shared" ca="1" si="30"/>
        <v>1010172.5948014134</v>
      </c>
      <c r="F259" s="3">
        <f t="shared" ca="1" si="31"/>
        <v>229586082.97445804</v>
      </c>
      <c r="G259" s="52">
        <v>51541</v>
      </c>
      <c r="H259" s="3">
        <f t="shared" ca="1" si="32"/>
        <v>6245.3152550007771</v>
      </c>
      <c r="I259" s="53">
        <f t="shared" ca="1" si="33"/>
        <v>114375.74276235269</v>
      </c>
      <c r="J259" s="55">
        <f t="shared" ca="1" si="35"/>
        <v>2379856.7038189224</v>
      </c>
      <c r="K259" s="20"/>
      <c r="L259" s="20"/>
      <c r="M259" s="20"/>
      <c r="O259" s="19">
        <f t="shared" si="36"/>
        <v>31</v>
      </c>
    </row>
    <row r="260" spans="2:15" ht="17.399999999999999" customHeight="1" x14ac:dyDescent="0.3">
      <c r="B260" s="48">
        <v>213</v>
      </c>
      <c r="C260" s="2">
        <f t="shared" ca="1" si="34"/>
        <v>2259235.6458015689</v>
      </c>
      <c r="D260" s="3">
        <f t="shared" ca="1" si="29"/>
        <v>1243591.2827783143</v>
      </c>
      <c r="E260" s="3">
        <f t="shared" ca="1" si="30"/>
        <v>1015644.3630232546</v>
      </c>
      <c r="F260" s="3">
        <f t="shared" ca="1" si="31"/>
        <v>228570438.61143479</v>
      </c>
      <c r="G260" s="52">
        <v>51569</v>
      </c>
      <c r="H260" s="3">
        <f t="shared" ca="1" si="32"/>
        <v>6217.9564138915712</v>
      </c>
      <c r="I260" s="53">
        <f t="shared" ca="1" si="33"/>
        <v>102854.5651725572</v>
      </c>
      <c r="J260" s="55">
        <f t="shared" ca="1" si="35"/>
        <v>2368308.1673880178</v>
      </c>
      <c r="K260" s="20"/>
      <c r="L260" s="20"/>
      <c r="M260" s="20"/>
      <c r="O260" s="19">
        <f t="shared" si="36"/>
        <v>28</v>
      </c>
    </row>
    <row r="261" spans="2:15" ht="17.399999999999999" customHeight="1" x14ac:dyDescent="0.3">
      <c r="B261" s="48">
        <v>214</v>
      </c>
      <c r="C261" s="2">
        <f t="shared" ca="1" si="34"/>
        <v>2259235.6458015689</v>
      </c>
      <c r="D261" s="3">
        <f t="shared" ca="1" si="29"/>
        <v>1238089.8758119384</v>
      </c>
      <c r="E261" s="3">
        <f t="shared" ca="1" si="30"/>
        <v>1021145.7699896304</v>
      </c>
      <c r="F261" s="3">
        <f t="shared" ca="1" si="31"/>
        <v>227549292.84144515</v>
      </c>
      <c r="G261" s="52">
        <v>51600</v>
      </c>
      <c r="H261" s="3">
        <f t="shared" ca="1" si="32"/>
        <v>6190.4493790596925</v>
      </c>
      <c r="I261" s="53">
        <f t="shared" ca="1" si="33"/>
        <v>113370.93755127165</v>
      </c>
      <c r="J261" s="55">
        <f t="shared" ca="1" si="35"/>
        <v>2378797.0327319</v>
      </c>
      <c r="K261" s="20"/>
      <c r="L261" s="20"/>
      <c r="M261" s="20"/>
      <c r="O261" s="19">
        <f t="shared" si="36"/>
        <v>31</v>
      </c>
    </row>
    <row r="262" spans="2:15" ht="17.399999999999999" customHeight="1" x14ac:dyDescent="0.3">
      <c r="B262" s="48">
        <v>215</v>
      </c>
      <c r="C262" s="2">
        <f t="shared" ca="1" si="34"/>
        <v>2259235.6458015689</v>
      </c>
      <c r="D262" s="3">
        <f t="shared" ca="1" si="29"/>
        <v>1232558.669557828</v>
      </c>
      <c r="E262" s="3">
        <f t="shared" ca="1" si="30"/>
        <v>1026676.9762437409</v>
      </c>
      <c r="F262" s="3">
        <f t="shared" ca="1" si="31"/>
        <v>226522615.86520141</v>
      </c>
      <c r="G262" s="52">
        <v>51630</v>
      </c>
      <c r="H262" s="3">
        <f t="shared" ca="1" si="32"/>
        <v>6162.7933477891402</v>
      </c>
      <c r="I262" s="53">
        <f t="shared" ca="1" si="33"/>
        <v>109223.66056389367</v>
      </c>
      <c r="J262" s="55">
        <f t="shared" ca="1" si="35"/>
        <v>2374622.0997132515</v>
      </c>
      <c r="K262" s="20"/>
      <c r="L262" s="20"/>
      <c r="M262" s="20"/>
      <c r="O262" s="19">
        <f t="shared" si="36"/>
        <v>30</v>
      </c>
    </row>
    <row r="263" spans="2:15" ht="17.399999999999999" customHeight="1" x14ac:dyDescent="0.3">
      <c r="B263" s="48">
        <v>216</v>
      </c>
      <c r="C263" s="2">
        <f t="shared" ca="1" si="34"/>
        <v>2259235.6458015689</v>
      </c>
      <c r="D263" s="3">
        <f t="shared" ca="1" si="29"/>
        <v>1226997.5026031744</v>
      </c>
      <c r="E263" s="3">
        <f t="shared" ca="1" si="30"/>
        <v>1032238.1431983944</v>
      </c>
      <c r="F263" s="3">
        <f t="shared" ca="1" si="31"/>
        <v>225490377.72200301</v>
      </c>
      <c r="G263" s="52">
        <v>51661</v>
      </c>
      <c r="H263" s="3">
        <f t="shared" ca="1" si="32"/>
        <v>6134.9875130158725</v>
      </c>
      <c r="I263" s="53">
        <f t="shared" ca="1" si="33"/>
        <v>112355.2174691399</v>
      </c>
      <c r="J263" s="55">
        <f t="shared" ca="1" si="35"/>
        <v>2377725.8507837248</v>
      </c>
      <c r="K263" s="20"/>
      <c r="L263" s="20"/>
      <c r="M263" s="20"/>
      <c r="O263" s="19">
        <f t="shared" si="36"/>
        <v>31</v>
      </c>
    </row>
    <row r="264" spans="2:15" ht="17.399999999999999" customHeight="1" x14ac:dyDescent="0.3">
      <c r="B264" s="48">
        <v>217</v>
      </c>
      <c r="C264" s="2">
        <f t="shared" ca="1" si="34"/>
        <v>2259235.6458015689</v>
      </c>
      <c r="D264" s="3">
        <f t="shared" ca="1" si="29"/>
        <v>1221406.2126608498</v>
      </c>
      <c r="E264" s="3">
        <f t="shared" ca="1" si="30"/>
        <v>1037829.4331407191</v>
      </c>
      <c r="F264" s="3">
        <f t="shared" ca="1" si="31"/>
        <v>224452548.28886229</v>
      </c>
      <c r="G264" s="52">
        <v>51691</v>
      </c>
      <c r="H264" s="3">
        <f t="shared" ca="1" si="32"/>
        <v>6107.0310633042491</v>
      </c>
      <c r="I264" s="53">
        <f t="shared" ca="1" si="33"/>
        <v>108235.38130656144</v>
      </c>
      <c r="J264" s="55">
        <f t="shared" ca="1" si="35"/>
        <v>2373578.0581714348</v>
      </c>
      <c r="K264" s="20"/>
      <c r="L264" s="20"/>
      <c r="M264" s="20"/>
      <c r="O264" s="19">
        <f t="shared" si="36"/>
        <v>30</v>
      </c>
    </row>
    <row r="265" spans="2:15" ht="17.399999999999999" customHeight="1" x14ac:dyDescent="0.3">
      <c r="B265" s="48">
        <v>218</v>
      </c>
      <c r="C265" s="2">
        <f t="shared" ca="1" si="34"/>
        <v>2259235.6458015689</v>
      </c>
      <c r="D265" s="3">
        <f t="shared" ca="1" si="29"/>
        <v>1215784.6365646708</v>
      </c>
      <c r="E265" s="3">
        <f t="shared" ca="1" si="30"/>
        <v>1043451.009236898</v>
      </c>
      <c r="F265" s="3">
        <f t="shared" ca="1" si="31"/>
        <v>223409097.27962539</v>
      </c>
      <c r="G265" s="52">
        <v>51722</v>
      </c>
      <c r="H265" s="3">
        <f t="shared" ca="1" si="32"/>
        <v>6078.9231828233542</v>
      </c>
      <c r="I265" s="53">
        <f t="shared" ca="1" si="33"/>
        <v>111328.4639512757</v>
      </c>
      <c r="J265" s="55">
        <f t="shared" ca="1" si="35"/>
        <v>2376643.0329356678</v>
      </c>
      <c r="K265" s="20"/>
      <c r="L265" s="20"/>
      <c r="M265" s="20"/>
      <c r="O265" s="19">
        <f t="shared" si="36"/>
        <v>31</v>
      </c>
    </row>
    <row r="266" spans="2:15" ht="17.399999999999999" customHeight="1" x14ac:dyDescent="0.3">
      <c r="B266" s="48">
        <v>219</v>
      </c>
      <c r="C266" s="2">
        <f t="shared" ca="1" si="34"/>
        <v>2259235.6458015689</v>
      </c>
      <c r="D266" s="3">
        <f t="shared" ca="1" si="29"/>
        <v>1210132.6102646375</v>
      </c>
      <c r="E266" s="3">
        <f t="shared" ca="1" si="30"/>
        <v>1049103.0355369314</v>
      </c>
      <c r="F266" s="3">
        <f t="shared" ca="1" si="31"/>
        <v>222359994.24408844</v>
      </c>
      <c r="G266" s="52">
        <v>51753</v>
      </c>
      <c r="H266" s="3">
        <f t="shared" ca="1" si="32"/>
        <v>6050.6630513231876</v>
      </c>
      <c r="I266" s="53">
        <f t="shared" ca="1" si="33"/>
        <v>110810.91225069418</v>
      </c>
      <c r="J266" s="55">
        <f t="shared" ca="1" si="35"/>
        <v>2376097.2211035863</v>
      </c>
      <c r="K266" s="20"/>
      <c r="L266" s="20"/>
      <c r="M266" s="20"/>
      <c r="O266" s="19">
        <f t="shared" si="36"/>
        <v>31</v>
      </c>
    </row>
    <row r="267" spans="2:15" ht="17.399999999999999" customHeight="1" x14ac:dyDescent="0.3">
      <c r="B267" s="48">
        <v>220</v>
      </c>
      <c r="C267" s="2">
        <f t="shared" ca="1" si="34"/>
        <v>2259235.6458015689</v>
      </c>
      <c r="D267" s="3">
        <f t="shared" ca="1" si="29"/>
        <v>1204449.9688221458</v>
      </c>
      <c r="E267" s="3">
        <f t="shared" ca="1" si="30"/>
        <v>1054785.676979423</v>
      </c>
      <c r="F267" s="3">
        <f t="shared" ca="1" si="31"/>
        <v>221305208.56710902</v>
      </c>
      <c r="G267" s="52">
        <v>51783</v>
      </c>
      <c r="H267" s="3">
        <f t="shared" ca="1" si="32"/>
        <v>6022.2498441107291</v>
      </c>
      <c r="I267" s="53">
        <f t="shared" ca="1" si="33"/>
        <v>106732.79723716245</v>
      </c>
      <c r="J267" s="55">
        <f t="shared" ca="1" si="35"/>
        <v>2371990.6928828419</v>
      </c>
      <c r="K267" s="20"/>
      <c r="L267" s="20"/>
      <c r="M267" s="20"/>
      <c r="O267" s="19">
        <f t="shared" si="36"/>
        <v>30</v>
      </c>
    </row>
    <row r="268" spans="2:15" ht="17.399999999999999" customHeight="1" x14ac:dyDescent="0.3">
      <c r="B268" s="48">
        <v>221</v>
      </c>
      <c r="C268" s="2">
        <f t="shared" ca="1" si="34"/>
        <v>2259235.6458015689</v>
      </c>
      <c r="D268" s="3">
        <f t="shared" ca="1" si="29"/>
        <v>1198736.5464051738</v>
      </c>
      <c r="E268" s="3">
        <f t="shared" ca="1" si="30"/>
        <v>1060499.099396395</v>
      </c>
      <c r="F268" s="3">
        <f t="shared" ca="1" si="31"/>
        <v>220244709.46771261</v>
      </c>
      <c r="G268" s="52">
        <v>51814</v>
      </c>
      <c r="H268" s="3">
        <f t="shared" ca="1" si="32"/>
        <v>5993.682732025869</v>
      </c>
      <c r="I268" s="53">
        <f t="shared" ca="1" si="33"/>
        <v>109767.38344928608</v>
      </c>
      <c r="J268" s="55">
        <f t="shared" ca="1" si="35"/>
        <v>2374996.7119828812</v>
      </c>
      <c r="K268" s="20"/>
      <c r="L268" s="20"/>
      <c r="M268" s="20"/>
      <c r="O268" s="19">
        <f t="shared" si="36"/>
        <v>31</v>
      </c>
    </row>
    <row r="269" spans="2:15" ht="17.399999999999999" customHeight="1" x14ac:dyDescent="0.3">
      <c r="B269" s="48">
        <v>222</v>
      </c>
      <c r="C269" s="2">
        <f t="shared" ca="1" si="34"/>
        <v>2259235.6458015689</v>
      </c>
      <c r="D269" s="3">
        <f t="shared" ca="1" si="29"/>
        <v>1192992.1762834433</v>
      </c>
      <c r="E269" s="3">
        <f t="shared" ca="1" si="30"/>
        <v>1066243.4695181255</v>
      </c>
      <c r="F269" s="3">
        <f t="shared" ca="1" si="31"/>
        <v>219178465.99819449</v>
      </c>
      <c r="G269" s="52">
        <v>51844</v>
      </c>
      <c r="H269" s="3">
        <f t="shared" ca="1" si="32"/>
        <v>5964.960881417217</v>
      </c>
      <c r="I269" s="53">
        <f t="shared" ca="1" si="33"/>
        <v>105717.46054450204</v>
      </c>
      <c r="J269" s="55">
        <f t="shared" ca="1" si="35"/>
        <v>2370918.0672274879</v>
      </c>
      <c r="K269" s="20"/>
      <c r="L269" s="20"/>
      <c r="M269" s="20"/>
      <c r="O269" s="19">
        <f t="shared" si="36"/>
        <v>30</v>
      </c>
    </row>
    <row r="270" spans="2:15" ht="17.399999999999999" customHeight="1" x14ac:dyDescent="0.3">
      <c r="B270" s="48">
        <v>223</v>
      </c>
      <c r="C270" s="2">
        <f t="shared" ca="1" si="34"/>
        <v>2259235.6458015689</v>
      </c>
      <c r="D270" s="3">
        <f t="shared" ca="1" si="29"/>
        <v>1187216.6908235536</v>
      </c>
      <c r="E270" s="3">
        <f t="shared" ca="1" si="30"/>
        <v>1072018.9549780153</v>
      </c>
      <c r="F270" s="3">
        <f t="shared" ca="1" si="31"/>
        <v>218106447.04321647</v>
      </c>
      <c r="G270" s="52">
        <v>51875</v>
      </c>
      <c r="H270" s="3">
        <f t="shared" ca="1" si="32"/>
        <v>5936.0834541177683</v>
      </c>
      <c r="I270" s="53">
        <f t="shared" ca="1" si="33"/>
        <v>108712.51913510446</v>
      </c>
      <c r="J270" s="55">
        <f t="shared" ca="1" si="35"/>
        <v>2373884.248390791</v>
      </c>
      <c r="K270" s="20"/>
      <c r="L270" s="20"/>
      <c r="M270" s="20"/>
      <c r="O270" s="19">
        <f t="shared" si="36"/>
        <v>31</v>
      </c>
    </row>
    <row r="271" spans="2:15" ht="17.399999999999999" customHeight="1" x14ac:dyDescent="0.3">
      <c r="B271" s="48">
        <v>224</v>
      </c>
      <c r="C271" s="2">
        <f t="shared" ca="1" si="34"/>
        <v>2259235.6458015689</v>
      </c>
      <c r="D271" s="3">
        <f t="shared" ca="1" si="29"/>
        <v>1181409.9214840892</v>
      </c>
      <c r="E271" s="3">
        <f t="shared" ca="1" si="30"/>
        <v>1077825.7243174796</v>
      </c>
      <c r="F271" s="3">
        <f t="shared" ca="1" si="31"/>
        <v>217028621.31889898</v>
      </c>
      <c r="G271" s="52">
        <v>51906</v>
      </c>
      <c r="H271" s="3">
        <f t="shared" ca="1" si="32"/>
        <v>5907.0496074204457</v>
      </c>
      <c r="I271" s="53">
        <f t="shared" ca="1" si="33"/>
        <v>108180.79773343536</v>
      </c>
      <c r="J271" s="55">
        <f t="shared" ca="1" si="35"/>
        <v>2373323.4931424246</v>
      </c>
      <c r="K271" s="20"/>
      <c r="L271" s="20"/>
      <c r="M271" s="20"/>
      <c r="O271" s="19">
        <f t="shared" si="36"/>
        <v>31</v>
      </c>
    </row>
    <row r="272" spans="2:15" ht="17.399999999999999" customHeight="1" x14ac:dyDescent="0.3">
      <c r="B272" s="48">
        <v>225</v>
      </c>
      <c r="C272" s="2">
        <f t="shared" ca="1" si="34"/>
        <v>2259235.6458015689</v>
      </c>
      <c r="D272" s="3">
        <f t="shared" ca="1" si="29"/>
        <v>1175571.6988107029</v>
      </c>
      <c r="E272" s="3">
        <f t="shared" ca="1" si="30"/>
        <v>1083663.946990866</v>
      </c>
      <c r="F272" s="3">
        <f t="shared" ca="1" si="31"/>
        <v>215944957.3719081</v>
      </c>
      <c r="G272" s="52">
        <v>51934</v>
      </c>
      <c r="H272" s="3">
        <f t="shared" ca="1" si="32"/>
        <v>5877.8584940535147</v>
      </c>
      <c r="I272" s="53">
        <f t="shared" ca="1" si="33"/>
        <v>97228.822350866729</v>
      </c>
      <c r="J272" s="55">
        <f t="shared" ca="1" si="35"/>
        <v>2362342.3266464891</v>
      </c>
      <c r="K272" s="20"/>
      <c r="L272" s="20"/>
      <c r="M272" s="20"/>
      <c r="O272" s="19">
        <f t="shared" si="36"/>
        <v>28</v>
      </c>
    </row>
    <row r="273" spans="2:15" ht="17.399999999999999" customHeight="1" x14ac:dyDescent="0.3">
      <c r="B273" s="48">
        <v>226</v>
      </c>
      <c r="C273" s="2">
        <f t="shared" ca="1" si="34"/>
        <v>2259235.6458015689</v>
      </c>
      <c r="D273" s="3">
        <f t="shared" ca="1" si="29"/>
        <v>1169701.852431169</v>
      </c>
      <c r="E273" s="3">
        <f t="shared" ca="1" si="30"/>
        <v>1089533.7933703999</v>
      </c>
      <c r="F273" s="3">
        <f t="shared" ca="1" si="31"/>
        <v>214855423.5785377</v>
      </c>
      <c r="G273" s="52">
        <v>51965</v>
      </c>
      <c r="H273" s="3">
        <f t="shared" ca="1" si="32"/>
        <v>5848.5092621558451</v>
      </c>
      <c r="I273" s="53">
        <f t="shared" ca="1" si="33"/>
        <v>107108.69885646641</v>
      </c>
      <c r="J273" s="55">
        <f t="shared" ca="1" si="35"/>
        <v>2372192.8539201911</v>
      </c>
      <c r="K273" s="20"/>
      <c r="L273" s="20"/>
      <c r="M273" s="20"/>
      <c r="O273" s="19">
        <f t="shared" si="36"/>
        <v>31</v>
      </c>
    </row>
    <row r="274" spans="2:15" ht="17.399999999999999" customHeight="1" x14ac:dyDescent="0.3">
      <c r="B274" s="48">
        <v>227</v>
      </c>
      <c r="C274" s="2">
        <f t="shared" ca="1" si="34"/>
        <v>2259235.6458015689</v>
      </c>
      <c r="D274" s="3">
        <f t="shared" ca="1" si="29"/>
        <v>1163800.2110504126</v>
      </c>
      <c r="E274" s="3">
        <f t="shared" ca="1" si="30"/>
        <v>1095435.4347511563</v>
      </c>
      <c r="F274" s="3">
        <f t="shared" ca="1" si="31"/>
        <v>213759988.14378655</v>
      </c>
      <c r="G274" s="52">
        <v>51995</v>
      </c>
      <c r="H274" s="3">
        <f t="shared" ca="1" si="32"/>
        <v>5819.0010552520635</v>
      </c>
      <c r="I274" s="53">
        <f t="shared" ca="1" si="33"/>
        <v>103130.60331769809</v>
      </c>
      <c r="J274" s="55">
        <f t="shared" ca="1" si="35"/>
        <v>2368185.2501745191</v>
      </c>
      <c r="K274" s="20"/>
      <c r="L274" s="20"/>
      <c r="M274" s="20"/>
      <c r="O274" s="19">
        <f t="shared" si="36"/>
        <v>30</v>
      </c>
    </row>
    <row r="275" spans="2:15" ht="17.399999999999999" customHeight="1" x14ac:dyDescent="0.3">
      <c r="B275" s="48">
        <v>228</v>
      </c>
      <c r="C275" s="2">
        <f t="shared" ca="1" si="34"/>
        <v>2259235.6458015689</v>
      </c>
      <c r="D275" s="3">
        <f t="shared" ca="1" si="29"/>
        <v>1157866.6024455104</v>
      </c>
      <c r="E275" s="3">
        <f t="shared" ca="1" si="30"/>
        <v>1101369.0433560584</v>
      </c>
      <c r="F275" s="3">
        <f t="shared" ca="1" si="31"/>
        <v>212658619.10043049</v>
      </c>
      <c r="G275" s="52">
        <v>52026</v>
      </c>
      <c r="H275" s="3">
        <f t="shared" ca="1" si="32"/>
        <v>5789.333012227552</v>
      </c>
      <c r="I275" s="53">
        <f t="shared" ca="1" si="33"/>
        <v>106024.95411931812</v>
      </c>
      <c r="J275" s="55">
        <f t="shared" ca="1" si="35"/>
        <v>2371049.9329331145</v>
      </c>
      <c r="K275" s="20"/>
      <c r="L275" s="20"/>
      <c r="M275" s="20"/>
      <c r="O275" s="19">
        <f t="shared" si="36"/>
        <v>31</v>
      </c>
    </row>
    <row r="276" spans="2:15" ht="17.399999999999999" customHeight="1" x14ac:dyDescent="0.3">
      <c r="B276" s="48">
        <v>229</v>
      </c>
      <c r="C276" s="2">
        <f t="shared" ca="1" si="34"/>
        <v>2259235.6458015689</v>
      </c>
      <c r="D276" s="3">
        <f t="shared" ca="1" si="29"/>
        <v>1151900.8534606651</v>
      </c>
      <c r="E276" s="3">
        <f t="shared" ca="1" si="30"/>
        <v>1107334.7923409038</v>
      </c>
      <c r="F276" s="3">
        <f t="shared" ca="1" si="31"/>
        <v>211551284.30808958</v>
      </c>
      <c r="G276" s="52">
        <v>52056</v>
      </c>
      <c r="H276" s="3">
        <f t="shared" ca="1" si="32"/>
        <v>5759.5042673033258</v>
      </c>
      <c r="I276" s="53">
        <f t="shared" ca="1" si="33"/>
        <v>102076.13716820664</v>
      </c>
      <c r="J276" s="55">
        <f t="shared" ca="1" si="35"/>
        <v>2367071.2872370789</v>
      </c>
      <c r="K276" s="20"/>
      <c r="L276" s="20"/>
      <c r="M276" s="20"/>
      <c r="O276" s="19">
        <f t="shared" si="36"/>
        <v>30</v>
      </c>
    </row>
    <row r="277" spans="2:15" ht="17.399999999999999" customHeight="1" x14ac:dyDescent="0.3">
      <c r="B277" s="48">
        <v>230</v>
      </c>
      <c r="C277" s="2">
        <f t="shared" ca="1" si="34"/>
        <v>2259235.6458015689</v>
      </c>
      <c r="D277" s="3">
        <f t="shared" ca="1" si="29"/>
        <v>1145902.7900021519</v>
      </c>
      <c r="E277" s="3">
        <f t="shared" ca="1" si="30"/>
        <v>1113332.855799417</v>
      </c>
      <c r="F277" s="3">
        <f t="shared" ca="1" si="31"/>
        <v>210437951.45229018</v>
      </c>
      <c r="G277" s="52">
        <v>52087</v>
      </c>
      <c r="H277" s="3">
        <f t="shared" ca="1" si="32"/>
        <v>5729.5139500107589</v>
      </c>
      <c r="I277" s="53">
        <f t="shared" ca="1" si="33"/>
        <v>104929.43701681243</v>
      </c>
      <c r="J277" s="55">
        <f t="shared" ca="1" si="35"/>
        <v>2369894.5967683922</v>
      </c>
      <c r="K277" s="20"/>
      <c r="L277" s="20"/>
      <c r="M277" s="20"/>
      <c r="O277" s="19">
        <f t="shared" si="36"/>
        <v>31</v>
      </c>
    </row>
    <row r="278" spans="2:15" ht="17.399999999999999" customHeight="1" x14ac:dyDescent="0.3">
      <c r="B278" s="48">
        <v>231</v>
      </c>
      <c r="C278" s="2">
        <f t="shared" ca="1" si="34"/>
        <v>2259235.6458015689</v>
      </c>
      <c r="D278" s="3">
        <f t="shared" ca="1" si="29"/>
        <v>1139872.2370332384</v>
      </c>
      <c r="E278" s="3">
        <f t="shared" ca="1" si="30"/>
        <v>1119363.4087683305</v>
      </c>
      <c r="F278" s="3">
        <f t="shared" ca="1" si="31"/>
        <v>209318588.04352185</v>
      </c>
      <c r="G278" s="52">
        <v>52118</v>
      </c>
      <c r="H278" s="3">
        <f t="shared" ca="1" si="32"/>
        <v>5699.3611851661917</v>
      </c>
      <c r="I278" s="53">
        <f t="shared" ca="1" si="33"/>
        <v>104377.22392033593</v>
      </c>
      <c r="J278" s="55">
        <f t="shared" ca="1" si="35"/>
        <v>2369312.2309070709</v>
      </c>
      <c r="K278" s="20"/>
      <c r="L278" s="20"/>
      <c r="M278" s="20"/>
      <c r="O278" s="19">
        <f t="shared" si="36"/>
        <v>31</v>
      </c>
    </row>
    <row r="279" spans="2:15" ht="17.399999999999999" customHeight="1" x14ac:dyDescent="0.3">
      <c r="B279" s="48">
        <v>232</v>
      </c>
      <c r="C279" s="2">
        <f t="shared" ca="1" si="34"/>
        <v>2259235.6458015689</v>
      </c>
      <c r="D279" s="3">
        <f t="shared" ca="1" si="29"/>
        <v>1133809.0185690767</v>
      </c>
      <c r="E279" s="3">
        <f t="shared" ca="1" si="30"/>
        <v>1125426.6272324922</v>
      </c>
      <c r="F279" s="3">
        <f t="shared" ca="1" si="31"/>
        <v>208193161.41628936</v>
      </c>
      <c r="G279" s="52">
        <v>52148</v>
      </c>
      <c r="H279" s="3">
        <f t="shared" ca="1" si="32"/>
        <v>5669.0450928453829</v>
      </c>
      <c r="I279" s="53">
        <f t="shared" ca="1" si="33"/>
        <v>100472.92226089048</v>
      </c>
      <c r="J279" s="55">
        <f t="shared" ca="1" si="35"/>
        <v>2365377.6131553045</v>
      </c>
      <c r="K279" s="20"/>
      <c r="L279" s="20"/>
      <c r="M279" s="20"/>
      <c r="O279" s="19">
        <f t="shared" si="36"/>
        <v>30</v>
      </c>
    </row>
    <row r="280" spans="2:15" ht="17.399999999999999" customHeight="1" x14ac:dyDescent="0.3">
      <c r="B280" s="48">
        <v>233</v>
      </c>
      <c r="C280" s="2">
        <f t="shared" ca="1" si="34"/>
        <v>2259235.6458015689</v>
      </c>
      <c r="D280" s="3">
        <f t="shared" ca="1" si="29"/>
        <v>1127712.9576715673</v>
      </c>
      <c r="E280" s="3">
        <f t="shared" ca="1" si="30"/>
        <v>1131522.6881300015</v>
      </c>
      <c r="F280" s="3">
        <f t="shared" ca="1" si="31"/>
        <v>207061638.72815937</v>
      </c>
      <c r="G280" s="52">
        <v>52179</v>
      </c>
      <c r="H280" s="3">
        <f t="shared" ca="1" si="32"/>
        <v>5638.5647883578367</v>
      </c>
      <c r="I280" s="53">
        <f t="shared" ca="1" si="33"/>
        <v>103263.80806247951</v>
      </c>
      <c r="J280" s="55">
        <f t="shared" ca="1" si="35"/>
        <v>2368138.0186524061</v>
      </c>
      <c r="K280" s="20"/>
      <c r="L280" s="20"/>
      <c r="M280" s="20"/>
      <c r="O280" s="19">
        <f t="shared" si="36"/>
        <v>31</v>
      </c>
    </row>
    <row r="281" spans="2:15" ht="17.399999999999999" customHeight="1" x14ac:dyDescent="0.3">
      <c r="B281" s="48">
        <v>234</v>
      </c>
      <c r="C281" s="2">
        <f t="shared" ca="1" si="34"/>
        <v>2259235.6458015689</v>
      </c>
      <c r="D281" s="3">
        <f t="shared" ca="1" si="29"/>
        <v>1121583.8764441966</v>
      </c>
      <c r="E281" s="3">
        <f t="shared" ca="1" si="30"/>
        <v>1137651.7693573723</v>
      </c>
      <c r="F281" s="3">
        <f t="shared" ca="1" si="31"/>
        <v>205923986.95880198</v>
      </c>
      <c r="G281" s="52">
        <v>52209</v>
      </c>
      <c r="H281" s="3">
        <f t="shared" ca="1" si="32"/>
        <v>5607.9193822209827</v>
      </c>
      <c r="I281" s="53">
        <f t="shared" ca="1" si="33"/>
        <v>99389.58658951649</v>
      </c>
      <c r="J281" s="55">
        <f t="shared" ca="1" si="35"/>
        <v>2364233.1517733065</v>
      </c>
      <c r="K281" s="20"/>
      <c r="L281" s="20"/>
      <c r="M281" s="20"/>
      <c r="O281" s="19">
        <f t="shared" si="36"/>
        <v>30</v>
      </c>
    </row>
    <row r="282" spans="2:15" ht="17.399999999999999" customHeight="1" x14ac:dyDescent="0.3">
      <c r="B282" s="48">
        <v>235</v>
      </c>
      <c r="C282" s="2">
        <f t="shared" ca="1" si="34"/>
        <v>2259235.6458015689</v>
      </c>
      <c r="D282" s="3">
        <f t="shared" ca="1" si="29"/>
        <v>1115421.5960268441</v>
      </c>
      <c r="E282" s="3">
        <f t="shared" ca="1" si="30"/>
        <v>1143814.0497747248</v>
      </c>
      <c r="F282" s="3">
        <f t="shared" ca="1" si="31"/>
        <v>204780172.90902725</v>
      </c>
      <c r="G282" s="52">
        <v>52240</v>
      </c>
      <c r="H282" s="3">
        <f t="shared" ca="1" si="32"/>
        <v>5577.1079801342203</v>
      </c>
      <c r="I282" s="53">
        <f t="shared" ca="1" si="33"/>
        <v>102138.29753156578</v>
      </c>
      <c r="J282" s="55">
        <f t="shared" ca="1" si="35"/>
        <v>2366951.051313269</v>
      </c>
      <c r="K282" s="20"/>
      <c r="L282" s="20"/>
      <c r="M282" s="20"/>
      <c r="O282" s="19">
        <f t="shared" si="36"/>
        <v>31</v>
      </c>
    </row>
    <row r="283" spans="2:15" ht="17.399999999999999" customHeight="1" x14ac:dyDescent="0.3">
      <c r="B283" s="48">
        <v>236</v>
      </c>
      <c r="C283" s="2">
        <f t="shared" ca="1" si="34"/>
        <v>2259235.6458015689</v>
      </c>
      <c r="D283" s="3">
        <f t="shared" ca="1" si="29"/>
        <v>1109225.9365905642</v>
      </c>
      <c r="E283" s="3">
        <f t="shared" ca="1" si="30"/>
        <v>1150009.7092110047</v>
      </c>
      <c r="F283" s="3">
        <f t="shared" ca="1" si="31"/>
        <v>203630163.19981626</v>
      </c>
      <c r="G283" s="52">
        <v>52271</v>
      </c>
      <c r="H283" s="3">
        <f t="shared" ca="1" si="32"/>
        <v>5546.129682952821</v>
      </c>
      <c r="I283" s="53">
        <f t="shared" ca="1" si="33"/>
        <v>101570.96576287752</v>
      </c>
      <c r="J283" s="55">
        <f t="shared" ca="1" si="35"/>
        <v>2366352.7412473992</v>
      </c>
      <c r="K283" s="20"/>
      <c r="L283" s="20"/>
      <c r="M283" s="20"/>
      <c r="O283" s="19">
        <f t="shared" si="36"/>
        <v>31</v>
      </c>
    </row>
    <row r="284" spans="2:15" ht="17.399999999999999" customHeight="1" x14ac:dyDescent="0.3">
      <c r="B284" s="48">
        <v>237</v>
      </c>
      <c r="C284" s="2">
        <f t="shared" ca="1" si="34"/>
        <v>2259235.6458015689</v>
      </c>
      <c r="D284" s="3">
        <f t="shared" ca="1" si="29"/>
        <v>1102996.717332338</v>
      </c>
      <c r="E284" s="3">
        <f t="shared" ca="1" si="30"/>
        <v>1156238.9284692309</v>
      </c>
      <c r="F284" s="3">
        <f t="shared" ca="1" si="31"/>
        <v>202473924.27134702</v>
      </c>
      <c r="G284" s="52">
        <v>52299</v>
      </c>
      <c r="H284" s="3">
        <f t="shared" ca="1" si="32"/>
        <v>5514.9835866616895</v>
      </c>
      <c r="I284" s="53">
        <f t="shared" ca="1" si="33"/>
        <v>91226.313113517681</v>
      </c>
      <c r="J284" s="55">
        <f t="shared" ca="1" si="35"/>
        <v>2355976.942501748</v>
      </c>
      <c r="K284" s="20"/>
      <c r="L284" s="20"/>
      <c r="M284" s="20"/>
      <c r="O284" s="19">
        <f t="shared" si="36"/>
        <v>28</v>
      </c>
    </row>
    <row r="285" spans="2:15" ht="17.399999999999999" customHeight="1" x14ac:dyDescent="0.3">
      <c r="B285" s="48">
        <v>238</v>
      </c>
      <c r="C285" s="2">
        <f t="shared" ca="1" si="34"/>
        <v>2259235.6458015689</v>
      </c>
      <c r="D285" s="3">
        <f t="shared" ca="1" si="29"/>
        <v>1096733.7564697964</v>
      </c>
      <c r="E285" s="3">
        <f t="shared" ca="1" si="30"/>
        <v>1162501.8893317725</v>
      </c>
      <c r="F285" s="3">
        <f t="shared" ca="1" si="31"/>
        <v>201311422.38201526</v>
      </c>
      <c r="G285" s="52">
        <v>52330</v>
      </c>
      <c r="H285" s="3">
        <f t="shared" ca="1" si="32"/>
        <v>5483.6687823489819</v>
      </c>
      <c r="I285" s="53">
        <f t="shared" ca="1" si="33"/>
        <v>100427.06643858812</v>
      </c>
      <c r="J285" s="55">
        <f t="shared" ca="1" si="35"/>
        <v>2365146.3810225064</v>
      </c>
      <c r="K285" s="20"/>
      <c r="L285" s="20"/>
      <c r="M285" s="20"/>
      <c r="O285" s="19">
        <f t="shared" si="36"/>
        <v>31</v>
      </c>
    </row>
    <row r="286" spans="2:15" ht="17.399999999999999" customHeight="1" x14ac:dyDescent="0.3">
      <c r="B286" s="48">
        <v>239</v>
      </c>
      <c r="C286" s="2">
        <f t="shared" ca="1" si="34"/>
        <v>2259235.6458015689</v>
      </c>
      <c r="D286" s="3">
        <f t="shared" ca="1" si="29"/>
        <v>1090436.8712359159</v>
      </c>
      <c r="E286" s="3">
        <f t="shared" ca="1" si="30"/>
        <v>1168798.7745656529</v>
      </c>
      <c r="F286" s="3">
        <f t="shared" ca="1" si="31"/>
        <v>200142623.60744959</v>
      </c>
      <c r="G286" s="52">
        <v>52360</v>
      </c>
      <c r="H286" s="3">
        <f t="shared" ca="1" si="32"/>
        <v>5452.1843561795795</v>
      </c>
      <c r="I286" s="53">
        <f t="shared" ca="1" si="33"/>
        <v>96629.48274336732</v>
      </c>
      <c r="J286" s="55">
        <f t="shared" ca="1" si="35"/>
        <v>2361317.312901116</v>
      </c>
      <c r="K286" s="20"/>
      <c r="L286" s="20"/>
      <c r="M286" s="20"/>
      <c r="O286" s="19">
        <f t="shared" si="36"/>
        <v>30</v>
      </c>
    </row>
    <row r="287" spans="2:15" ht="17.399999999999999" customHeight="1" x14ac:dyDescent="0.3">
      <c r="B287" s="48">
        <v>240</v>
      </c>
      <c r="C287" s="2">
        <f t="shared" ca="1" si="34"/>
        <v>2259235.6458015689</v>
      </c>
      <c r="D287" s="3">
        <f t="shared" ca="1" si="29"/>
        <v>1084105.8778736852</v>
      </c>
      <c r="E287" s="3">
        <f t="shared" ca="1" si="30"/>
        <v>1175129.7679278837</v>
      </c>
      <c r="F287" s="3">
        <f t="shared" ca="1" si="31"/>
        <v>198967493.83952171</v>
      </c>
      <c r="G287" s="52">
        <v>52391</v>
      </c>
      <c r="H287" s="3">
        <f t="shared" ca="1" si="32"/>
        <v>5420.5293893684257</v>
      </c>
      <c r="I287" s="53">
        <f t="shared" ca="1" si="33"/>
        <v>99270.741309295001</v>
      </c>
      <c r="J287" s="55">
        <f t="shared" ca="1" si="35"/>
        <v>2363926.9165002322</v>
      </c>
      <c r="K287" s="20"/>
      <c r="L287" s="20"/>
      <c r="M287" s="20"/>
      <c r="O287" s="19">
        <f t="shared" si="36"/>
        <v>31</v>
      </c>
    </row>
    <row r="288" spans="2:15" ht="17.399999999999999" customHeight="1" x14ac:dyDescent="0.3">
      <c r="B288" s="48">
        <v>241</v>
      </c>
      <c r="C288" s="2">
        <f t="shared" ca="1" si="34"/>
        <v>2259235.6458015689</v>
      </c>
      <c r="D288" s="3">
        <f t="shared" ca="1" si="29"/>
        <v>1077740.5916307427</v>
      </c>
      <c r="E288" s="3">
        <f t="shared" ca="1" si="30"/>
        <v>1181495.0541708262</v>
      </c>
      <c r="F288" s="3">
        <f t="shared" ca="1" si="31"/>
        <v>197785998.78535089</v>
      </c>
      <c r="G288" s="52">
        <v>52421</v>
      </c>
      <c r="H288" s="3">
        <f t="shared" ca="1" si="32"/>
        <v>5388.7029581537136</v>
      </c>
      <c r="I288" s="53">
        <f t="shared" ca="1" si="33"/>
        <v>95504.397042970406</v>
      </c>
      <c r="J288" s="55">
        <f t="shared" ca="1" si="35"/>
        <v>2360128.7458026931</v>
      </c>
      <c r="K288" s="20"/>
      <c r="L288" s="20"/>
      <c r="M288" s="20"/>
      <c r="O288" s="19">
        <f t="shared" si="36"/>
        <v>30</v>
      </c>
    </row>
    <row r="289" spans="2:15" ht="17.399999999999999" customHeight="1" x14ac:dyDescent="0.3">
      <c r="B289" s="48">
        <v>242</v>
      </c>
      <c r="C289" s="2">
        <f t="shared" ca="1" si="34"/>
        <v>2259235.6458015689</v>
      </c>
      <c r="D289" s="3">
        <f t="shared" ca="1" si="29"/>
        <v>1071340.826753984</v>
      </c>
      <c r="E289" s="3">
        <f t="shared" ca="1" si="30"/>
        <v>1187894.8190475849</v>
      </c>
      <c r="F289" s="3">
        <f t="shared" ca="1" si="31"/>
        <v>196598103.96630332</v>
      </c>
      <c r="G289" s="52">
        <v>52452</v>
      </c>
      <c r="H289" s="3">
        <f t="shared" ca="1" si="32"/>
        <v>5356.7041337699202</v>
      </c>
      <c r="I289" s="53">
        <f t="shared" ca="1" si="33"/>
        <v>98101.855397534033</v>
      </c>
      <c r="J289" s="55">
        <f t="shared" ca="1" si="35"/>
        <v>2362694.2053328729</v>
      </c>
      <c r="K289" s="20"/>
      <c r="L289" s="20"/>
      <c r="M289" s="20"/>
      <c r="O289" s="19">
        <f t="shared" si="36"/>
        <v>31</v>
      </c>
    </row>
    <row r="290" spans="2:15" ht="17.399999999999999" customHeight="1" x14ac:dyDescent="0.3">
      <c r="B290" s="48">
        <v>243</v>
      </c>
      <c r="C290" s="2">
        <f t="shared" ca="1" si="34"/>
        <v>2259235.6458015689</v>
      </c>
      <c r="D290" s="3">
        <f t="shared" ca="1" si="29"/>
        <v>1064906.3964841431</v>
      </c>
      <c r="E290" s="3">
        <f t="shared" ca="1" si="30"/>
        <v>1194329.2493174258</v>
      </c>
      <c r="F290" s="3">
        <f t="shared" ca="1" si="31"/>
        <v>195403774.71698588</v>
      </c>
      <c r="G290" s="52">
        <v>52483</v>
      </c>
      <c r="H290" s="3">
        <f t="shared" ca="1" si="32"/>
        <v>5324.5319824207154</v>
      </c>
      <c r="I290" s="53">
        <f t="shared" ca="1" si="33"/>
        <v>97512.65956728645</v>
      </c>
      <c r="J290" s="55">
        <f t="shared" ca="1" si="35"/>
        <v>2362072.8373512761</v>
      </c>
      <c r="K290" s="20"/>
      <c r="L290" s="20"/>
      <c r="M290" s="20"/>
      <c r="O290" s="19">
        <f t="shared" si="36"/>
        <v>31</v>
      </c>
    </row>
    <row r="291" spans="2:15" ht="17.399999999999999" customHeight="1" x14ac:dyDescent="0.3">
      <c r="B291" s="48">
        <v>244</v>
      </c>
      <c r="C291" s="2">
        <f t="shared" ca="1" si="34"/>
        <v>2259235.6458015689</v>
      </c>
      <c r="D291" s="3">
        <f t="shared" ca="1" si="29"/>
        <v>1058437.1130503402</v>
      </c>
      <c r="E291" s="3">
        <f t="shared" ca="1" si="30"/>
        <v>1200798.5327512287</v>
      </c>
      <c r="F291" s="3">
        <f t="shared" ca="1" si="31"/>
        <v>194202976.18423465</v>
      </c>
      <c r="G291" s="52">
        <v>52513</v>
      </c>
      <c r="H291" s="3">
        <f t="shared" ca="1" si="32"/>
        <v>5292.1855652517006</v>
      </c>
      <c r="I291" s="53">
        <f t="shared" ca="1" si="33"/>
        <v>93793.81186415322</v>
      </c>
      <c r="J291" s="55">
        <f t="shared" ca="1" si="35"/>
        <v>2358321.6432309737</v>
      </c>
      <c r="K291" s="20"/>
      <c r="L291" s="20"/>
      <c r="M291" s="20"/>
      <c r="O291" s="19">
        <f t="shared" si="36"/>
        <v>30</v>
      </c>
    </row>
    <row r="292" spans="2:15" ht="17.399999999999999" customHeight="1" x14ac:dyDescent="0.3">
      <c r="B292" s="48">
        <v>245</v>
      </c>
      <c r="C292" s="2">
        <f t="shared" ca="1" si="34"/>
        <v>2259235.6458015689</v>
      </c>
      <c r="D292" s="3">
        <f t="shared" ca="1" si="29"/>
        <v>1051932.7876646044</v>
      </c>
      <c r="E292" s="3">
        <f t="shared" ca="1" si="30"/>
        <v>1207302.8581369645</v>
      </c>
      <c r="F292" s="3">
        <f t="shared" ca="1" si="31"/>
        <v>192995673.3260977</v>
      </c>
      <c r="G292" s="52">
        <v>52544</v>
      </c>
      <c r="H292" s="3">
        <f t="shared" ca="1" si="32"/>
        <v>5259.6639383230222</v>
      </c>
      <c r="I292" s="53">
        <f t="shared" ca="1" si="33"/>
        <v>96324.676187380377</v>
      </c>
      <c r="J292" s="55">
        <f t="shared" ca="1" si="35"/>
        <v>2360819.9859272721</v>
      </c>
      <c r="K292" s="20"/>
      <c r="L292" s="20"/>
      <c r="M292" s="20"/>
      <c r="O292" s="19">
        <f t="shared" si="36"/>
        <v>31</v>
      </c>
    </row>
    <row r="293" spans="2:15" ht="17.399999999999999" customHeight="1" x14ac:dyDescent="0.3">
      <c r="B293" s="48">
        <v>246</v>
      </c>
      <c r="C293" s="2">
        <f t="shared" ca="1" si="34"/>
        <v>2259235.6458015689</v>
      </c>
      <c r="D293" s="3">
        <f t="shared" ca="1" si="29"/>
        <v>1045393.2305163626</v>
      </c>
      <c r="E293" s="3">
        <f t="shared" ca="1" si="30"/>
        <v>1213842.4152852064</v>
      </c>
      <c r="F293" s="3">
        <f t="shared" ca="1" si="31"/>
        <v>191781830.9108125</v>
      </c>
      <c r="G293" s="52">
        <v>52574</v>
      </c>
      <c r="H293" s="3">
        <f t="shared" ca="1" si="32"/>
        <v>5226.9661525818128</v>
      </c>
      <c r="I293" s="53">
        <f t="shared" ca="1" si="33"/>
        <v>92637.923196526885</v>
      </c>
      <c r="J293" s="55">
        <f t="shared" ca="1" si="35"/>
        <v>2357100.5351506774</v>
      </c>
      <c r="K293" s="20"/>
      <c r="L293" s="20"/>
      <c r="M293" s="20"/>
      <c r="O293" s="19">
        <f t="shared" si="36"/>
        <v>30</v>
      </c>
    </row>
    <row r="294" spans="2:15" ht="17.399999999999999" customHeight="1" x14ac:dyDescent="0.3">
      <c r="B294" s="48">
        <v>247</v>
      </c>
      <c r="C294" s="2">
        <f t="shared" ca="1" si="34"/>
        <v>2259235.6458015689</v>
      </c>
      <c r="D294" s="3">
        <f t="shared" ca="1" si="29"/>
        <v>1038818.2507669011</v>
      </c>
      <c r="E294" s="3">
        <f t="shared" ca="1" si="30"/>
        <v>1220417.3950346678</v>
      </c>
      <c r="F294" s="3">
        <f t="shared" ca="1" si="31"/>
        <v>190561413.51577783</v>
      </c>
      <c r="G294" s="52">
        <v>52605</v>
      </c>
      <c r="H294" s="3">
        <f t="shared" ca="1" si="32"/>
        <v>5194.0912538345056</v>
      </c>
      <c r="I294" s="53">
        <f t="shared" ca="1" si="33"/>
        <v>95123.788131762994</v>
      </c>
      <c r="J294" s="55">
        <f t="shared" ca="1" si="35"/>
        <v>2359553.5251871664</v>
      </c>
      <c r="K294" s="20"/>
      <c r="L294" s="20"/>
      <c r="M294" s="20"/>
      <c r="O294" s="19">
        <f t="shared" si="36"/>
        <v>31</v>
      </c>
    </row>
    <row r="295" spans="2:15" ht="17.399999999999999" customHeight="1" x14ac:dyDescent="0.3">
      <c r="B295" s="48">
        <v>248</v>
      </c>
      <c r="C295" s="2">
        <f t="shared" ca="1" si="34"/>
        <v>2259235.6458015689</v>
      </c>
      <c r="D295" s="3">
        <f t="shared" ca="1" si="29"/>
        <v>1032207.6565437966</v>
      </c>
      <c r="E295" s="3">
        <f t="shared" ca="1" si="30"/>
        <v>1227027.9892577722</v>
      </c>
      <c r="F295" s="3">
        <f t="shared" ca="1" si="31"/>
        <v>189334385.52652004</v>
      </c>
      <c r="G295" s="52">
        <v>52636</v>
      </c>
      <c r="H295" s="3">
        <f t="shared" ca="1" si="32"/>
        <v>5161.0382827189833</v>
      </c>
      <c r="I295" s="53">
        <f t="shared" ca="1" si="33"/>
        <v>94518.461103825801</v>
      </c>
      <c r="J295" s="55">
        <f t="shared" ca="1" si="35"/>
        <v>2358915.1451881137</v>
      </c>
      <c r="K295" s="20"/>
      <c r="L295" s="20"/>
      <c r="M295" s="20"/>
      <c r="O295" s="19">
        <f t="shared" si="36"/>
        <v>31</v>
      </c>
    </row>
    <row r="296" spans="2:15" ht="17.399999999999999" customHeight="1" x14ac:dyDescent="0.3">
      <c r="B296" s="48">
        <v>249</v>
      </c>
      <c r="C296" s="2">
        <f t="shared" ca="1" si="34"/>
        <v>2259235.6458015689</v>
      </c>
      <c r="D296" s="3">
        <f t="shared" ca="1" si="29"/>
        <v>1025561.254935317</v>
      </c>
      <c r="E296" s="3">
        <f t="shared" ca="1" si="30"/>
        <v>1233674.3908662519</v>
      </c>
      <c r="F296" s="3">
        <f t="shared" ca="1" si="31"/>
        <v>188100711.13565379</v>
      </c>
      <c r="G296" s="52">
        <v>52665</v>
      </c>
      <c r="H296" s="3">
        <f t="shared" ca="1" si="32"/>
        <v>5127.8062746765845</v>
      </c>
      <c r="I296" s="53">
        <f t="shared" ca="1" si="33"/>
        <v>87851.154884305302</v>
      </c>
      <c r="J296" s="55">
        <f t="shared" ca="1" si="35"/>
        <v>2352214.6069605509</v>
      </c>
      <c r="K296" s="20"/>
      <c r="L296" s="20"/>
      <c r="M296" s="20"/>
      <c r="O296" s="19">
        <f t="shared" si="36"/>
        <v>29</v>
      </c>
    </row>
    <row r="297" spans="2:15" ht="17.399999999999999" customHeight="1" x14ac:dyDescent="0.3">
      <c r="B297" s="48">
        <v>250</v>
      </c>
      <c r="C297" s="2">
        <f t="shared" ca="1" si="34"/>
        <v>2259235.6458015689</v>
      </c>
      <c r="D297" s="3">
        <f t="shared" ca="1" si="29"/>
        <v>1018878.8519847915</v>
      </c>
      <c r="E297" s="3">
        <f t="shared" ca="1" si="30"/>
        <v>1240356.7938167774</v>
      </c>
      <c r="F297" s="3">
        <f t="shared" ca="1" si="31"/>
        <v>186860354.34183702</v>
      </c>
      <c r="G297" s="52">
        <v>52696</v>
      </c>
      <c r="H297" s="3">
        <f t="shared" ca="1" si="32"/>
        <v>5094.3942599239572</v>
      </c>
      <c r="I297" s="53">
        <f t="shared" ca="1" si="33"/>
        <v>93297.952723284281</v>
      </c>
      <c r="J297" s="55">
        <f t="shared" ca="1" si="35"/>
        <v>2357627.9927847772</v>
      </c>
      <c r="K297" s="20"/>
      <c r="L297" s="20"/>
      <c r="M297" s="20"/>
      <c r="O297" s="19">
        <f t="shared" si="36"/>
        <v>31</v>
      </c>
    </row>
    <row r="298" spans="2:15" ht="17.399999999999999" customHeight="1" x14ac:dyDescent="0.3">
      <c r="B298" s="48">
        <v>251</v>
      </c>
      <c r="C298" s="2">
        <f t="shared" ca="1" si="34"/>
        <v>2259235.6458015689</v>
      </c>
      <c r="D298" s="3">
        <f t="shared" ca="1" si="29"/>
        <v>1012160.2526849506</v>
      </c>
      <c r="E298" s="3">
        <f t="shared" ca="1" si="30"/>
        <v>1247075.3931166183</v>
      </c>
      <c r="F298" s="3">
        <f t="shared" ca="1" si="31"/>
        <v>185613278.9487204</v>
      </c>
      <c r="G298" s="52">
        <v>52726</v>
      </c>
      <c r="H298" s="3">
        <f t="shared" ca="1" si="32"/>
        <v>5060.8012634247534</v>
      </c>
      <c r="I298" s="53">
        <f t="shared" ca="1" si="33"/>
        <v>89692.970084081768</v>
      </c>
      <c r="J298" s="55">
        <f t="shared" ca="1" si="35"/>
        <v>2353989.4171490753</v>
      </c>
      <c r="K298" s="20"/>
      <c r="L298" s="20"/>
      <c r="M298" s="20"/>
      <c r="O298" s="19">
        <f t="shared" si="36"/>
        <v>30</v>
      </c>
    </row>
    <row r="299" spans="2:15" ht="17.399999999999999" customHeight="1" x14ac:dyDescent="0.3">
      <c r="B299" s="48">
        <v>252</v>
      </c>
      <c r="C299" s="2">
        <f t="shared" ca="1" si="34"/>
        <v>2259235.6458015689</v>
      </c>
      <c r="D299" s="3">
        <f t="shared" ca="1" si="29"/>
        <v>1005405.2609722355</v>
      </c>
      <c r="E299" s="3">
        <f t="shared" ca="1" si="30"/>
        <v>1253830.3848293335</v>
      </c>
      <c r="F299" s="3">
        <f t="shared" ca="1" si="31"/>
        <v>184359448.56389105</v>
      </c>
      <c r="G299" s="52">
        <v>52757</v>
      </c>
      <c r="H299" s="3">
        <f t="shared" ca="1" si="32"/>
        <v>5027.0263048611778</v>
      </c>
      <c r="I299" s="53">
        <f t="shared" ca="1" si="33"/>
        <v>92064.186358565319</v>
      </c>
      <c r="J299" s="55">
        <f t="shared" ca="1" si="35"/>
        <v>2356326.8584649954</v>
      </c>
      <c r="K299" s="20"/>
      <c r="L299" s="20"/>
      <c r="M299" s="20"/>
      <c r="O299" s="19">
        <f t="shared" si="36"/>
        <v>31</v>
      </c>
    </row>
    <row r="300" spans="2:15" ht="17.399999999999999" customHeight="1" x14ac:dyDescent="0.3">
      <c r="B300" s="48">
        <v>253</v>
      </c>
      <c r="C300" s="2">
        <f t="shared" ca="1" si="34"/>
        <v>2259235.6458015689</v>
      </c>
      <c r="D300" s="3">
        <f t="shared" ca="1" si="29"/>
        <v>998613.67972107662</v>
      </c>
      <c r="E300" s="3">
        <f t="shared" ca="1" si="30"/>
        <v>1260621.9660804924</v>
      </c>
      <c r="F300" s="3">
        <f t="shared" ca="1" si="31"/>
        <v>183098826.59781057</v>
      </c>
      <c r="G300" s="52">
        <v>52787</v>
      </c>
      <c r="H300" s="3">
        <f t="shared" ca="1" si="32"/>
        <v>4993.0683986053828</v>
      </c>
      <c r="I300" s="53">
        <f t="shared" ca="1" si="33"/>
        <v>88492.535310667707</v>
      </c>
      <c r="J300" s="55">
        <f t="shared" ca="1" si="35"/>
        <v>2352721.2495108424</v>
      </c>
      <c r="K300" s="20"/>
      <c r="L300" s="20"/>
      <c r="M300" s="20"/>
      <c r="O300" s="19">
        <f t="shared" si="36"/>
        <v>30</v>
      </c>
    </row>
    <row r="301" spans="2:15" ht="17.399999999999999" customHeight="1" x14ac:dyDescent="0.3">
      <c r="B301" s="48">
        <v>254</v>
      </c>
      <c r="C301" s="2">
        <f t="shared" ca="1" si="34"/>
        <v>2259235.6458015689</v>
      </c>
      <c r="D301" s="3">
        <f t="shared" ca="1" si="29"/>
        <v>991785.3107381406</v>
      </c>
      <c r="E301" s="3">
        <f t="shared" ca="1" si="30"/>
        <v>1267450.3350634282</v>
      </c>
      <c r="F301" s="3">
        <f t="shared" ca="1" si="31"/>
        <v>181831376.26274714</v>
      </c>
      <c r="G301" s="52">
        <v>52818</v>
      </c>
      <c r="H301" s="3">
        <f t="shared" ca="1" si="32"/>
        <v>4958.9265536907033</v>
      </c>
      <c r="I301" s="53">
        <f t="shared" ca="1" si="33"/>
        <v>90817.01799251404</v>
      </c>
      <c r="J301" s="55">
        <f t="shared" ca="1" si="35"/>
        <v>2355011.5903477739</v>
      </c>
      <c r="K301" s="20"/>
      <c r="L301" s="20"/>
      <c r="M301" s="20"/>
      <c r="O301" s="19">
        <f t="shared" si="36"/>
        <v>31</v>
      </c>
    </row>
    <row r="302" spans="2:15" ht="17.399999999999999" customHeight="1" x14ac:dyDescent="0.3">
      <c r="B302" s="48">
        <v>255</v>
      </c>
      <c r="C302" s="2">
        <f t="shared" ca="1" si="34"/>
        <v>2259235.6458015689</v>
      </c>
      <c r="D302" s="3">
        <f t="shared" ca="1" si="29"/>
        <v>984919.954756547</v>
      </c>
      <c r="E302" s="3">
        <f t="shared" ca="1" si="30"/>
        <v>1274315.6910450219</v>
      </c>
      <c r="F302" s="3">
        <f t="shared" ca="1" si="31"/>
        <v>180557060.57170212</v>
      </c>
      <c r="G302" s="52">
        <v>52849</v>
      </c>
      <c r="H302" s="3">
        <f t="shared" ca="1" si="32"/>
        <v>4924.5997737827347</v>
      </c>
      <c r="I302" s="53">
        <f t="shared" ca="1" si="33"/>
        <v>90188.362626322589</v>
      </c>
      <c r="J302" s="55">
        <f t="shared" ca="1" si="35"/>
        <v>2354348.6082016742</v>
      </c>
      <c r="K302" s="20"/>
      <c r="L302" s="20"/>
      <c r="M302" s="20"/>
      <c r="O302" s="19">
        <f t="shared" si="36"/>
        <v>31</v>
      </c>
    </row>
    <row r="303" spans="2:15" ht="17.399999999999999" customHeight="1" x14ac:dyDescent="0.3">
      <c r="B303" s="48">
        <v>256</v>
      </c>
      <c r="C303" s="2">
        <f t="shared" ca="1" si="34"/>
        <v>2259235.6458015689</v>
      </c>
      <c r="D303" s="3">
        <f t="shared" ca="1" si="29"/>
        <v>978017.41143005318</v>
      </c>
      <c r="E303" s="3">
        <f t="shared" ca="1" si="30"/>
        <v>1281218.2343715157</v>
      </c>
      <c r="F303" s="3">
        <f t="shared" ca="1" si="31"/>
        <v>179275842.33733061</v>
      </c>
      <c r="G303" s="52">
        <v>52879</v>
      </c>
      <c r="H303" s="3">
        <f t="shared" ca="1" si="32"/>
        <v>4890.0870571502655</v>
      </c>
      <c r="I303" s="53">
        <f t="shared" ca="1" si="33"/>
        <v>86667.38907441702</v>
      </c>
      <c r="J303" s="55">
        <f t="shared" ca="1" si="35"/>
        <v>2350793.1219331361</v>
      </c>
      <c r="K303" s="20"/>
      <c r="L303" s="20"/>
      <c r="M303" s="20"/>
      <c r="O303" s="19">
        <f t="shared" si="36"/>
        <v>30</v>
      </c>
    </row>
    <row r="304" spans="2:15" ht="17.399999999999999" customHeight="1" x14ac:dyDescent="0.3">
      <c r="B304" s="48">
        <v>257</v>
      </c>
      <c r="C304" s="2">
        <f t="shared" ca="1" si="34"/>
        <v>2259235.6458015689</v>
      </c>
      <c r="D304" s="3">
        <f t="shared" ref="D304:D367" ca="1" si="37">+F303*(($H$6/100)/$H$9)</f>
        <v>971077.47932720755</v>
      </c>
      <c r="E304" s="3">
        <f t="shared" ref="E304:E367" ca="1" si="38">+C304-D304</f>
        <v>1288158.1664743614</v>
      </c>
      <c r="F304" s="3">
        <f t="shared" ref="F304:F367" ca="1" si="39">IF(F303&lt;1,0,+F303-E304)</f>
        <v>177987684.17085624</v>
      </c>
      <c r="G304" s="52">
        <v>52910</v>
      </c>
      <c r="H304" s="3">
        <f t="shared" ref="H304:H367" ca="1" si="40">+D304*$H$7/100</f>
        <v>4855.3873966360379</v>
      </c>
      <c r="I304" s="53">
        <f t="shared" ref="I304:I367" ca="1" si="41">+F303*$R$41*O304</f>
        <v>88920.817799315977</v>
      </c>
      <c r="J304" s="55">
        <f t="shared" ca="1" si="35"/>
        <v>2353011.8509975206</v>
      </c>
      <c r="K304" s="20"/>
      <c r="L304" s="20"/>
      <c r="M304" s="20"/>
      <c r="O304" s="19">
        <f t="shared" si="36"/>
        <v>31</v>
      </c>
    </row>
    <row r="305" spans="2:15" ht="17.399999999999999" customHeight="1" x14ac:dyDescent="0.3">
      <c r="B305" s="48">
        <v>258</v>
      </c>
      <c r="C305" s="2">
        <f t="shared" ref="C305:C368" ca="1" si="42">IF(F304&lt;1,0,+$H$8)</f>
        <v>2259235.6458015689</v>
      </c>
      <c r="D305" s="3">
        <f t="shared" ca="1" si="37"/>
        <v>964099.95592547127</v>
      </c>
      <c r="E305" s="3">
        <f t="shared" ca="1" si="38"/>
        <v>1295135.6898760977</v>
      </c>
      <c r="F305" s="3">
        <f t="shared" ca="1" si="39"/>
        <v>176692548.48098013</v>
      </c>
      <c r="G305" s="52">
        <v>52940</v>
      </c>
      <c r="H305" s="3">
        <f t="shared" ca="1" si="40"/>
        <v>4820.4997796273565</v>
      </c>
      <c r="I305" s="53">
        <f t="shared" ca="1" si="41"/>
        <v>85434.088402010995</v>
      </c>
      <c r="J305" s="55">
        <f t="shared" ref="J305:J368" ca="1" si="43">+C305+H305+I305</f>
        <v>2349490.233983207</v>
      </c>
      <c r="K305" s="20"/>
      <c r="L305" s="20"/>
      <c r="M305" s="20"/>
      <c r="O305" s="19">
        <f t="shared" ref="O305:O368" si="44">+G305-G304</f>
        <v>30</v>
      </c>
    </row>
    <row r="306" spans="2:15" ht="17.399999999999999" customHeight="1" x14ac:dyDescent="0.3">
      <c r="B306" s="48">
        <v>259</v>
      </c>
      <c r="C306" s="2">
        <f t="shared" ca="1" si="42"/>
        <v>2259235.6458015689</v>
      </c>
      <c r="D306" s="3">
        <f t="shared" ca="1" si="37"/>
        <v>957084.63760530902</v>
      </c>
      <c r="E306" s="3">
        <f t="shared" ca="1" si="38"/>
        <v>1302151.0081962598</v>
      </c>
      <c r="F306" s="3">
        <f t="shared" ca="1" si="39"/>
        <v>175390397.47278386</v>
      </c>
      <c r="G306" s="52">
        <v>52971</v>
      </c>
      <c r="H306" s="3">
        <f t="shared" ca="1" si="40"/>
        <v>4785.4231880265452</v>
      </c>
      <c r="I306" s="53">
        <f t="shared" ca="1" si="41"/>
        <v>87639.504046566144</v>
      </c>
      <c r="J306" s="55">
        <f t="shared" ca="1" si="43"/>
        <v>2351660.5730361617</v>
      </c>
      <c r="K306" s="20"/>
      <c r="L306" s="20"/>
      <c r="M306" s="20"/>
      <c r="O306" s="19">
        <f t="shared" si="44"/>
        <v>31</v>
      </c>
    </row>
    <row r="307" spans="2:15" ht="17.399999999999999" customHeight="1" x14ac:dyDescent="0.3">
      <c r="B307" s="48">
        <v>260</v>
      </c>
      <c r="C307" s="2">
        <f t="shared" ca="1" si="42"/>
        <v>2259235.6458015689</v>
      </c>
      <c r="D307" s="3">
        <f t="shared" ca="1" si="37"/>
        <v>950031.31964424602</v>
      </c>
      <c r="E307" s="3">
        <f t="shared" ca="1" si="38"/>
        <v>1309204.3261573229</v>
      </c>
      <c r="F307" s="3">
        <f t="shared" ca="1" si="39"/>
        <v>174081193.14662653</v>
      </c>
      <c r="G307" s="52">
        <v>53002</v>
      </c>
      <c r="H307" s="3">
        <f t="shared" ca="1" si="40"/>
        <v>4750.1565982212305</v>
      </c>
      <c r="I307" s="53">
        <f t="shared" ca="1" si="41"/>
        <v>86993.637146500798</v>
      </c>
      <c r="J307" s="55">
        <f t="shared" ca="1" si="43"/>
        <v>2350979.4395462908</v>
      </c>
      <c r="K307" s="20"/>
      <c r="L307" s="20"/>
      <c r="M307" s="20"/>
      <c r="O307" s="19">
        <f t="shared" si="44"/>
        <v>31</v>
      </c>
    </row>
    <row r="308" spans="2:15" ht="17.399999999999999" customHeight="1" x14ac:dyDescent="0.3">
      <c r="B308" s="48">
        <v>261</v>
      </c>
      <c r="C308" s="2">
        <f t="shared" ca="1" si="42"/>
        <v>2259235.6458015689</v>
      </c>
      <c r="D308" s="3">
        <f t="shared" ca="1" si="37"/>
        <v>942939.79621089378</v>
      </c>
      <c r="E308" s="3">
        <f t="shared" ca="1" si="38"/>
        <v>1316295.849590675</v>
      </c>
      <c r="F308" s="3">
        <f t="shared" ca="1" si="39"/>
        <v>172764897.29703584</v>
      </c>
      <c r="G308" s="52">
        <v>53030</v>
      </c>
      <c r="H308" s="3">
        <f t="shared" ca="1" si="40"/>
        <v>4714.6989810544692</v>
      </c>
      <c r="I308" s="53">
        <f t="shared" ca="1" si="41"/>
        <v>77988.374529688692</v>
      </c>
      <c r="J308" s="55">
        <f t="shared" ca="1" si="43"/>
        <v>2341938.7193123121</v>
      </c>
      <c r="K308" s="20"/>
      <c r="L308" s="20"/>
      <c r="M308" s="20"/>
      <c r="O308" s="19">
        <f t="shared" si="44"/>
        <v>28</v>
      </c>
    </row>
    <row r="309" spans="2:15" ht="17.399999999999999" customHeight="1" x14ac:dyDescent="0.3">
      <c r="B309" s="48">
        <v>262</v>
      </c>
      <c r="C309" s="2">
        <f t="shared" ca="1" si="42"/>
        <v>2259235.6458015689</v>
      </c>
      <c r="D309" s="3">
        <f t="shared" ca="1" si="37"/>
        <v>935809.86035894416</v>
      </c>
      <c r="E309" s="3">
        <f t="shared" ca="1" si="38"/>
        <v>1323425.7854426247</v>
      </c>
      <c r="F309" s="3">
        <f t="shared" ca="1" si="39"/>
        <v>171441471.51159322</v>
      </c>
      <c r="G309" s="52">
        <v>53061</v>
      </c>
      <c r="H309" s="3">
        <f t="shared" ca="1" si="40"/>
        <v>4679.049301794721</v>
      </c>
      <c r="I309" s="53">
        <f t="shared" ca="1" si="41"/>
        <v>85691.389059329784</v>
      </c>
      <c r="J309" s="55">
        <f t="shared" ca="1" si="43"/>
        <v>2349606.0841626935</v>
      </c>
      <c r="K309" s="20"/>
      <c r="L309" s="20"/>
      <c r="M309" s="20"/>
      <c r="O309" s="19">
        <f t="shared" si="44"/>
        <v>31</v>
      </c>
    </row>
    <row r="310" spans="2:15" ht="17.399999999999999" customHeight="1" x14ac:dyDescent="0.3">
      <c r="B310" s="48">
        <v>263</v>
      </c>
      <c r="C310" s="2">
        <f t="shared" ca="1" si="42"/>
        <v>2259235.6458015689</v>
      </c>
      <c r="D310" s="3">
        <f t="shared" ca="1" si="37"/>
        <v>928641.30402112997</v>
      </c>
      <c r="E310" s="3">
        <f t="shared" ca="1" si="38"/>
        <v>1330594.341780439</v>
      </c>
      <c r="F310" s="3">
        <f t="shared" ca="1" si="39"/>
        <v>170110877.1698128</v>
      </c>
      <c r="G310" s="52">
        <v>53091</v>
      </c>
      <c r="H310" s="3">
        <f t="shared" ca="1" si="40"/>
        <v>4643.2065201056503</v>
      </c>
      <c r="I310" s="53">
        <f t="shared" ca="1" si="41"/>
        <v>82291.906325564749</v>
      </c>
      <c r="J310" s="55">
        <f t="shared" ca="1" si="43"/>
        <v>2346170.7586472393</v>
      </c>
      <c r="K310" s="20"/>
      <c r="L310" s="20"/>
      <c r="M310" s="20"/>
      <c r="O310" s="19">
        <f t="shared" si="44"/>
        <v>30</v>
      </c>
    </row>
    <row r="311" spans="2:15" ht="17.399999999999999" customHeight="1" x14ac:dyDescent="0.3">
      <c r="B311" s="48">
        <v>264</v>
      </c>
      <c r="C311" s="2">
        <f t="shared" ca="1" si="42"/>
        <v>2259235.6458015689</v>
      </c>
      <c r="D311" s="3">
        <f t="shared" ca="1" si="37"/>
        <v>921433.91800315271</v>
      </c>
      <c r="E311" s="3">
        <f t="shared" ca="1" si="38"/>
        <v>1337801.7277984163</v>
      </c>
      <c r="F311" s="3">
        <f t="shared" ca="1" si="39"/>
        <v>168773075.4420144</v>
      </c>
      <c r="G311" s="52">
        <v>53122</v>
      </c>
      <c r="H311" s="3">
        <f t="shared" ca="1" si="40"/>
        <v>4607.1695900157638</v>
      </c>
      <c r="I311" s="53">
        <f t="shared" ca="1" si="41"/>
        <v>84374.995076227147</v>
      </c>
      <c r="J311" s="55">
        <f t="shared" ca="1" si="43"/>
        <v>2348217.8104678118</v>
      </c>
      <c r="K311" s="20"/>
      <c r="L311" s="20"/>
      <c r="M311" s="20"/>
      <c r="O311" s="19">
        <f t="shared" si="44"/>
        <v>31</v>
      </c>
    </row>
    <row r="312" spans="2:15" ht="17.399999999999999" customHeight="1" x14ac:dyDescent="0.3">
      <c r="B312" s="48">
        <v>265</v>
      </c>
      <c r="C312" s="2">
        <f t="shared" ca="1" si="42"/>
        <v>2259235.6458015689</v>
      </c>
      <c r="D312" s="3">
        <f t="shared" ca="1" si="37"/>
        <v>914187.49197757803</v>
      </c>
      <c r="E312" s="3">
        <f t="shared" ca="1" si="38"/>
        <v>1345048.1538239908</v>
      </c>
      <c r="F312" s="3">
        <f t="shared" ca="1" si="39"/>
        <v>167428027.28819039</v>
      </c>
      <c r="G312" s="52">
        <v>53152</v>
      </c>
      <c r="H312" s="3">
        <f t="shared" ca="1" si="40"/>
        <v>4570.9374598878903</v>
      </c>
      <c r="I312" s="53">
        <f t="shared" ca="1" si="41"/>
        <v>81011.07621216691</v>
      </c>
      <c r="J312" s="55">
        <f t="shared" ca="1" si="43"/>
        <v>2344817.6594736236</v>
      </c>
      <c r="K312" s="20"/>
      <c r="L312" s="20"/>
      <c r="M312" s="20"/>
      <c r="O312" s="19">
        <f t="shared" si="44"/>
        <v>30</v>
      </c>
    </row>
    <row r="313" spans="2:15" ht="17.399999999999999" customHeight="1" x14ac:dyDescent="0.3">
      <c r="B313" s="48">
        <v>266</v>
      </c>
      <c r="C313" s="2">
        <f t="shared" ca="1" si="42"/>
        <v>2259235.6458015689</v>
      </c>
      <c r="D313" s="3">
        <f t="shared" ca="1" si="37"/>
        <v>906901.81447769795</v>
      </c>
      <c r="E313" s="3">
        <f t="shared" ca="1" si="38"/>
        <v>1352333.8313238709</v>
      </c>
      <c r="F313" s="3">
        <f t="shared" ca="1" si="39"/>
        <v>166075693.45686653</v>
      </c>
      <c r="G313" s="52">
        <v>53183</v>
      </c>
      <c r="H313" s="3">
        <f t="shared" ca="1" si="40"/>
        <v>4534.5090723884896</v>
      </c>
      <c r="I313" s="53">
        <f t="shared" ca="1" si="41"/>
        <v>83044.301534942424</v>
      </c>
      <c r="J313" s="55">
        <f t="shared" ca="1" si="43"/>
        <v>2346814.4564088997</v>
      </c>
      <c r="K313" s="20"/>
      <c r="L313" s="20"/>
      <c r="M313" s="20"/>
      <c r="O313" s="19">
        <f t="shared" si="44"/>
        <v>31</v>
      </c>
    </row>
    <row r="314" spans="2:15" ht="17.399999999999999" customHeight="1" x14ac:dyDescent="0.3">
      <c r="B314" s="48">
        <v>267</v>
      </c>
      <c r="C314" s="2">
        <f t="shared" ca="1" si="42"/>
        <v>2259235.6458015689</v>
      </c>
      <c r="D314" s="3">
        <f t="shared" ca="1" si="37"/>
        <v>899576.67289136036</v>
      </c>
      <c r="E314" s="3">
        <f t="shared" ca="1" si="38"/>
        <v>1359658.9729102086</v>
      </c>
      <c r="F314" s="3">
        <f t="shared" ca="1" si="39"/>
        <v>164716034.48395634</v>
      </c>
      <c r="G314" s="52">
        <v>53214</v>
      </c>
      <c r="H314" s="3">
        <f t="shared" ca="1" si="40"/>
        <v>4497.8833644568022</v>
      </c>
      <c r="I314" s="53">
        <f t="shared" ca="1" si="41"/>
        <v>82373.543954605804</v>
      </c>
      <c r="J314" s="55">
        <f t="shared" ca="1" si="43"/>
        <v>2346107.0731206313</v>
      </c>
      <c r="K314" s="20"/>
      <c r="L314" s="20"/>
      <c r="M314" s="20"/>
      <c r="O314" s="19">
        <f t="shared" si="44"/>
        <v>31</v>
      </c>
    </row>
    <row r="315" spans="2:15" ht="17.399999999999999" customHeight="1" x14ac:dyDescent="0.3">
      <c r="B315" s="48">
        <v>268</v>
      </c>
      <c r="C315" s="2">
        <f t="shared" ca="1" si="42"/>
        <v>2259235.6458015689</v>
      </c>
      <c r="D315" s="3">
        <f t="shared" ca="1" si="37"/>
        <v>892211.85345476354</v>
      </c>
      <c r="E315" s="3">
        <f t="shared" ca="1" si="38"/>
        <v>1367023.7923468053</v>
      </c>
      <c r="F315" s="3">
        <f t="shared" ca="1" si="39"/>
        <v>163349010.69160953</v>
      </c>
      <c r="G315" s="52">
        <v>53244</v>
      </c>
      <c r="H315" s="3">
        <f t="shared" ca="1" si="40"/>
        <v>4461.0592672738176</v>
      </c>
      <c r="I315" s="53">
        <f t="shared" ca="1" si="41"/>
        <v>79063.696552299036</v>
      </c>
      <c r="J315" s="55">
        <f t="shared" ca="1" si="43"/>
        <v>2342760.4016211415</v>
      </c>
      <c r="K315" s="20"/>
      <c r="L315" s="20"/>
      <c r="M315" s="20"/>
      <c r="O315" s="19">
        <f t="shared" si="44"/>
        <v>30</v>
      </c>
    </row>
    <row r="316" spans="2:15" ht="17.399999999999999" customHeight="1" x14ac:dyDescent="0.3">
      <c r="B316" s="48">
        <v>269</v>
      </c>
      <c r="C316" s="2">
        <f t="shared" ca="1" si="42"/>
        <v>2259235.6458015689</v>
      </c>
      <c r="D316" s="3">
        <f t="shared" ca="1" si="37"/>
        <v>884807.14124621835</v>
      </c>
      <c r="E316" s="3">
        <f t="shared" ca="1" si="38"/>
        <v>1374428.5045553506</v>
      </c>
      <c r="F316" s="3">
        <f t="shared" ca="1" si="39"/>
        <v>161974582.18705419</v>
      </c>
      <c r="G316" s="52">
        <v>53275</v>
      </c>
      <c r="H316" s="3">
        <f t="shared" ca="1" si="40"/>
        <v>4424.0357062310914</v>
      </c>
      <c r="I316" s="53">
        <f t="shared" ca="1" si="41"/>
        <v>81021.10930303832</v>
      </c>
      <c r="J316" s="55">
        <f t="shared" ca="1" si="43"/>
        <v>2344680.7908108379</v>
      </c>
      <c r="K316" s="20"/>
      <c r="L316" s="20"/>
      <c r="M316" s="20"/>
      <c r="O316" s="19">
        <f t="shared" si="44"/>
        <v>31</v>
      </c>
    </row>
    <row r="317" spans="2:15" ht="17.399999999999999" customHeight="1" x14ac:dyDescent="0.3">
      <c r="B317" s="48">
        <v>270</v>
      </c>
      <c r="C317" s="2">
        <f t="shared" ca="1" si="42"/>
        <v>2259235.6458015689</v>
      </c>
      <c r="D317" s="3">
        <f t="shared" ca="1" si="37"/>
        <v>877362.32017987687</v>
      </c>
      <c r="E317" s="3">
        <f t="shared" ca="1" si="38"/>
        <v>1381873.325621692</v>
      </c>
      <c r="F317" s="3">
        <f t="shared" ca="1" si="39"/>
        <v>160592708.86143249</v>
      </c>
      <c r="G317" s="52">
        <v>53305</v>
      </c>
      <c r="H317" s="3">
        <f t="shared" ca="1" si="40"/>
        <v>4386.8116008993848</v>
      </c>
      <c r="I317" s="53">
        <f t="shared" ca="1" si="41"/>
        <v>77747.799449786005</v>
      </c>
      <c r="J317" s="55">
        <f t="shared" ca="1" si="43"/>
        <v>2341370.2568522543</v>
      </c>
      <c r="K317" s="20"/>
      <c r="L317" s="20"/>
      <c r="M317" s="20"/>
      <c r="O317" s="19">
        <f t="shared" si="44"/>
        <v>30</v>
      </c>
    </row>
    <row r="318" spans="2:15" ht="17.399999999999999" customHeight="1" x14ac:dyDescent="0.3">
      <c r="B318" s="48">
        <v>271</v>
      </c>
      <c r="C318" s="2">
        <f t="shared" ca="1" si="42"/>
        <v>2259235.6458015689</v>
      </c>
      <c r="D318" s="3">
        <f t="shared" ca="1" si="37"/>
        <v>869877.17299942602</v>
      </c>
      <c r="E318" s="3">
        <f t="shared" ca="1" si="38"/>
        <v>1389358.4728021428</v>
      </c>
      <c r="F318" s="3">
        <f t="shared" ca="1" si="39"/>
        <v>159203350.38863036</v>
      </c>
      <c r="G318" s="52">
        <v>53336</v>
      </c>
      <c r="H318" s="3">
        <f t="shared" ca="1" si="40"/>
        <v>4349.3858649971298</v>
      </c>
      <c r="I318" s="53">
        <f t="shared" ca="1" si="41"/>
        <v>79653.983595270518</v>
      </c>
      <c r="J318" s="55">
        <f t="shared" ca="1" si="43"/>
        <v>2343239.0152618368</v>
      </c>
      <c r="K318" s="20"/>
      <c r="L318" s="20"/>
      <c r="M318" s="20"/>
      <c r="O318" s="19">
        <f t="shared" si="44"/>
        <v>31</v>
      </c>
    </row>
    <row r="319" spans="2:15" ht="17.399999999999999" customHeight="1" x14ac:dyDescent="0.3">
      <c r="B319" s="48">
        <v>272</v>
      </c>
      <c r="C319" s="2">
        <f t="shared" ca="1" si="42"/>
        <v>2259235.6458015689</v>
      </c>
      <c r="D319" s="3">
        <f t="shared" ca="1" si="37"/>
        <v>862351.48127174785</v>
      </c>
      <c r="E319" s="3">
        <f t="shared" ca="1" si="38"/>
        <v>1396884.1645298209</v>
      </c>
      <c r="F319" s="3">
        <f t="shared" ca="1" si="39"/>
        <v>157806466.22410053</v>
      </c>
      <c r="G319" s="52">
        <v>53367</v>
      </c>
      <c r="H319" s="3">
        <f t="shared" ca="1" si="40"/>
        <v>4311.757406358739</v>
      </c>
      <c r="I319" s="53">
        <f t="shared" ca="1" si="41"/>
        <v>78964.861792760654</v>
      </c>
      <c r="J319" s="55">
        <f t="shared" ca="1" si="43"/>
        <v>2342512.2650006879</v>
      </c>
      <c r="K319" s="20"/>
      <c r="L319" s="20"/>
      <c r="M319" s="20"/>
      <c r="O319" s="19">
        <f t="shared" si="44"/>
        <v>31</v>
      </c>
    </row>
    <row r="320" spans="2:15" ht="17.399999999999999" customHeight="1" x14ac:dyDescent="0.3">
      <c r="B320" s="48">
        <v>273</v>
      </c>
      <c r="C320" s="2">
        <f t="shared" ca="1" si="42"/>
        <v>2259235.6458015689</v>
      </c>
      <c r="D320" s="3">
        <f t="shared" ca="1" si="37"/>
        <v>854785.0253805446</v>
      </c>
      <c r="E320" s="3">
        <f t="shared" ca="1" si="38"/>
        <v>1404450.6204210243</v>
      </c>
      <c r="F320" s="3">
        <f t="shared" ca="1" si="39"/>
        <v>156402015.60367951</v>
      </c>
      <c r="G320" s="52">
        <v>53395</v>
      </c>
      <c r="H320" s="3">
        <f t="shared" ca="1" si="40"/>
        <v>4273.9251269027227</v>
      </c>
      <c r="I320" s="53">
        <f t="shared" ca="1" si="41"/>
        <v>70697.296868397039</v>
      </c>
      <c r="J320" s="55">
        <f t="shared" ca="1" si="43"/>
        <v>2334206.8677968686</v>
      </c>
      <c r="K320" s="20"/>
      <c r="L320" s="20"/>
      <c r="M320" s="20"/>
      <c r="O320" s="19">
        <f t="shared" si="44"/>
        <v>28</v>
      </c>
    </row>
    <row r="321" spans="2:15" ht="17.399999999999999" customHeight="1" x14ac:dyDescent="0.3">
      <c r="B321" s="48">
        <v>274</v>
      </c>
      <c r="C321" s="2">
        <f t="shared" ca="1" si="42"/>
        <v>2259235.6458015689</v>
      </c>
      <c r="D321" s="3">
        <f t="shared" ca="1" si="37"/>
        <v>847177.58451993065</v>
      </c>
      <c r="E321" s="3">
        <f t="shared" ca="1" si="38"/>
        <v>1412058.0612816382</v>
      </c>
      <c r="F321" s="3">
        <f t="shared" ca="1" si="39"/>
        <v>154989957.54239786</v>
      </c>
      <c r="G321" s="52">
        <v>53426</v>
      </c>
      <c r="H321" s="3">
        <f t="shared" ca="1" si="40"/>
        <v>4235.8879225996534</v>
      </c>
      <c r="I321" s="53">
        <f t="shared" ca="1" si="41"/>
        <v>77575.399739425033</v>
      </c>
      <c r="J321" s="55">
        <f t="shared" ca="1" si="43"/>
        <v>2341046.9334635935</v>
      </c>
      <c r="K321" s="20"/>
      <c r="L321" s="20"/>
      <c r="M321" s="20"/>
      <c r="O321" s="19">
        <f t="shared" si="44"/>
        <v>31</v>
      </c>
    </row>
    <row r="322" spans="2:15" ht="17.399999999999999" customHeight="1" x14ac:dyDescent="0.3">
      <c r="B322" s="48">
        <v>275</v>
      </c>
      <c r="C322" s="2">
        <f t="shared" ca="1" si="42"/>
        <v>2259235.6458015689</v>
      </c>
      <c r="D322" s="3">
        <f t="shared" ca="1" si="37"/>
        <v>839528.93668798846</v>
      </c>
      <c r="E322" s="3">
        <f t="shared" ca="1" si="38"/>
        <v>1419706.7091135804</v>
      </c>
      <c r="F322" s="3">
        <f t="shared" ca="1" si="39"/>
        <v>153570250.83328429</v>
      </c>
      <c r="G322" s="52">
        <v>53456</v>
      </c>
      <c r="H322" s="3">
        <f t="shared" ca="1" si="40"/>
        <v>4197.6446834399421</v>
      </c>
      <c r="I322" s="53">
        <f t="shared" ca="1" si="41"/>
        <v>74395.179620350973</v>
      </c>
      <c r="J322" s="55">
        <f t="shared" ca="1" si="43"/>
        <v>2337828.4701053598</v>
      </c>
      <c r="K322" s="20"/>
      <c r="L322" s="20"/>
      <c r="M322" s="20"/>
      <c r="O322" s="19">
        <f t="shared" si="44"/>
        <v>30</v>
      </c>
    </row>
    <row r="323" spans="2:15" ht="17.399999999999999" customHeight="1" x14ac:dyDescent="0.3">
      <c r="B323" s="48">
        <v>276</v>
      </c>
      <c r="C323" s="2">
        <f t="shared" ca="1" si="42"/>
        <v>2259235.6458015689</v>
      </c>
      <c r="D323" s="3">
        <f t="shared" ca="1" si="37"/>
        <v>831838.85868028994</v>
      </c>
      <c r="E323" s="3">
        <f t="shared" ca="1" si="38"/>
        <v>1427396.7871212789</v>
      </c>
      <c r="F323" s="3">
        <f t="shared" ca="1" si="39"/>
        <v>152142854.04616302</v>
      </c>
      <c r="G323" s="52">
        <v>53487</v>
      </c>
      <c r="H323" s="3">
        <f t="shared" ca="1" si="40"/>
        <v>4159.1942934014496</v>
      </c>
      <c r="I323" s="53">
        <f t="shared" ca="1" si="41"/>
        <v>76170.844413309009</v>
      </c>
      <c r="J323" s="55">
        <f t="shared" ca="1" si="43"/>
        <v>2339565.6845082794</v>
      </c>
      <c r="K323" s="20"/>
      <c r="L323" s="20"/>
      <c r="M323" s="20"/>
      <c r="O323" s="19">
        <f t="shared" si="44"/>
        <v>31</v>
      </c>
    </row>
    <row r="324" spans="2:15" ht="17.399999999999999" customHeight="1" x14ac:dyDescent="0.3">
      <c r="B324" s="48">
        <v>277</v>
      </c>
      <c r="C324" s="2">
        <f t="shared" ca="1" si="42"/>
        <v>2259235.6458015689</v>
      </c>
      <c r="D324" s="3">
        <f t="shared" ca="1" si="37"/>
        <v>824107.1260833831</v>
      </c>
      <c r="E324" s="3">
        <f t="shared" ca="1" si="38"/>
        <v>1435128.5197181858</v>
      </c>
      <c r="F324" s="3">
        <f t="shared" ca="1" si="39"/>
        <v>150707725.52644482</v>
      </c>
      <c r="G324" s="52">
        <v>53517</v>
      </c>
      <c r="H324" s="3">
        <f t="shared" ca="1" si="40"/>
        <v>4120.5356304169154</v>
      </c>
      <c r="I324" s="53">
        <f t="shared" ca="1" si="41"/>
        <v>73028.569942158254</v>
      </c>
      <c r="J324" s="55">
        <f t="shared" ca="1" si="43"/>
        <v>2336384.7513741441</v>
      </c>
      <c r="K324" s="20"/>
      <c r="L324" s="20"/>
      <c r="M324" s="20"/>
      <c r="O324" s="19">
        <f t="shared" si="44"/>
        <v>30</v>
      </c>
    </row>
    <row r="325" spans="2:15" ht="17.399999999999999" customHeight="1" x14ac:dyDescent="0.3">
      <c r="B325" s="48">
        <v>278</v>
      </c>
      <c r="C325" s="2">
        <f t="shared" ca="1" si="42"/>
        <v>2259235.6458015689</v>
      </c>
      <c r="D325" s="3">
        <f t="shared" ca="1" si="37"/>
        <v>816333.51326824282</v>
      </c>
      <c r="E325" s="3">
        <f t="shared" ca="1" si="38"/>
        <v>1442902.132533326</v>
      </c>
      <c r="F325" s="3">
        <f t="shared" ca="1" si="39"/>
        <v>149264823.39391151</v>
      </c>
      <c r="G325" s="52">
        <v>53548</v>
      </c>
      <c r="H325" s="3">
        <f t="shared" ca="1" si="40"/>
        <v>4081.6675663412143</v>
      </c>
      <c r="I325" s="53">
        <f t="shared" ca="1" si="41"/>
        <v>74751.031861116629</v>
      </c>
      <c r="J325" s="55">
        <f t="shared" ca="1" si="43"/>
        <v>2338068.3452290269</v>
      </c>
      <c r="K325" s="20"/>
      <c r="L325" s="20"/>
      <c r="M325" s="20"/>
      <c r="O325" s="19">
        <f t="shared" si="44"/>
        <v>31</v>
      </c>
    </row>
    <row r="326" spans="2:15" ht="17.399999999999999" customHeight="1" x14ac:dyDescent="0.3">
      <c r="B326" s="48">
        <v>279</v>
      </c>
      <c r="C326" s="2">
        <f t="shared" ca="1" si="42"/>
        <v>2259235.6458015689</v>
      </c>
      <c r="D326" s="3">
        <f t="shared" ca="1" si="37"/>
        <v>808517.79338368739</v>
      </c>
      <c r="E326" s="3">
        <f t="shared" ca="1" si="38"/>
        <v>1450717.8524178816</v>
      </c>
      <c r="F326" s="3">
        <f t="shared" ca="1" si="39"/>
        <v>147814105.54149362</v>
      </c>
      <c r="G326" s="52">
        <v>53579</v>
      </c>
      <c r="H326" s="3">
        <f t="shared" ca="1" si="40"/>
        <v>4042.5889669184371</v>
      </c>
      <c r="I326" s="53">
        <f t="shared" ca="1" si="41"/>
        <v>74035.352403380108</v>
      </c>
      <c r="J326" s="55">
        <f t="shared" ca="1" si="43"/>
        <v>2337313.5871718675</v>
      </c>
      <c r="K326" s="20"/>
      <c r="L326" s="20"/>
      <c r="M326" s="20"/>
      <c r="O326" s="19">
        <f t="shared" si="44"/>
        <v>31</v>
      </c>
    </row>
    <row r="327" spans="2:15" ht="17.399999999999999" customHeight="1" x14ac:dyDescent="0.3">
      <c r="B327" s="48">
        <v>280</v>
      </c>
      <c r="C327" s="2">
        <f t="shared" ca="1" si="42"/>
        <v>2259235.6458015689</v>
      </c>
      <c r="D327" s="3">
        <f t="shared" ca="1" si="37"/>
        <v>800659.73834975716</v>
      </c>
      <c r="E327" s="3">
        <f t="shared" ca="1" si="38"/>
        <v>1458575.9074518117</v>
      </c>
      <c r="F327" s="3">
        <f t="shared" ca="1" si="39"/>
        <v>146355529.63404182</v>
      </c>
      <c r="G327" s="52">
        <v>53609</v>
      </c>
      <c r="H327" s="3">
        <f t="shared" ca="1" si="40"/>
        <v>4003.2986917487856</v>
      </c>
      <c r="I327" s="53">
        <f t="shared" ca="1" si="41"/>
        <v>70950.770659916947</v>
      </c>
      <c r="J327" s="55">
        <f t="shared" ca="1" si="43"/>
        <v>2334189.7151532345</v>
      </c>
      <c r="K327" s="20"/>
      <c r="L327" s="20"/>
      <c r="M327" s="20"/>
      <c r="O327" s="19">
        <f t="shared" si="44"/>
        <v>30</v>
      </c>
    </row>
    <row r="328" spans="2:15" ht="17.399999999999999" customHeight="1" x14ac:dyDescent="0.3">
      <c r="B328" s="48">
        <v>281</v>
      </c>
      <c r="C328" s="2">
        <f t="shared" ca="1" si="42"/>
        <v>2259235.6458015689</v>
      </c>
      <c r="D328" s="3">
        <f t="shared" ca="1" si="37"/>
        <v>792759.11885105981</v>
      </c>
      <c r="E328" s="3">
        <f t="shared" ca="1" si="38"/>
        <v>1466476.5269505091</v>
      </c>
      <c r="F328" s="3">
        <f t="shared" ca="1" si="39"/>
        <v>144889053.10709131</v>
      </c>
      <c r="G328" s="52">
        <v>53640</v>
      </c>
      <c r="H328" s="3">
        <f t="shared" ca="1" si="40"/>
        <v>3963.795594255299</v>
      </c>
      <c r="I328" s="53">
        <f t="shared" ca="1" si="41"/>
        <v>72592.342698484732</v>
      </c>
      <c r="J328" s="55">
        <f t="shared" ca="1" si="43"/>
        <v>2335791.784094309</v>
      </c>
      <c r="K328" s="20"/>
      <c r="L328" s="20"/>
      <c r="M328" s="20"/>
      <c r="O328" s="19">
        <f t="shared" si="44"/>
        <v>31</v>
      </c>
    </row>
    <row r="329" spans="2:15" ht="17.399999999999999" customHeight="1" x14ac:dyDescent="0.3">
      <c r="B329" s="48">
        <v>282</v>
      </c>
      <c r="C329" s="2">
        <f t="shared" ca="1" si="42"/>
        <v>2259235.6458015689</v>
      </c>
      <c r="D329" s="3">
        <f t="shared" ca="1" si="37"/>
        <v>784815.70433007798</v>
      </c>
      <c r="E329" s="3">
        <f t="shared" ca="1" si="38"/>
        <v>1474419.941471491</v>
      </c>
      <c r="F329" s="3">
        <f t="shared" ca="1" si="39"/>
        <v>143414633.16561982</v>
      </c>
      <c r="G329" s="52">
        <v>53670</v>
      </c>
      <c r="H329" s="3">
        <f t="shared" ca="1" si="40"/>
        <v>3924.07852165039</v>
      </c>
      <c r="I329" s="53">
        <f t="shared" ca="1" si="41"/>
        <v>69546.745491403824</v>
      </c>
      <c r="J329" s="55">
        <f t="shared" ca="1" si="43"/>
        <v>2332706.4698146228</v>
      </c>
      <c r="K329" s="20"/>
      <c r="L329" s="20"/>
      <c r="M329" s="20"/>
      <c r="O329" s="19">
        <f t="shared" si="44"/>
        <v>30</v>
      </c>
    </row>
    <row r="330" spans="2:15" ht="17.399999999999999" customHeight="1" x14ac:dyDescent="0.3">
      <c r="B330" s="48">
        <v>283</v>
      </c>
      <c r="C330" s="2">
        <f t="shared" ca="1" si="42"/>
        <v>2259235.6458015689</v>
      </c>
      <c r="D330" s="3">
        <f t="shared" ca="1" si="37"/>
        <v>776829.26298044075</v>
      </c>
      <c r="E330" s="3">
        <f t="shared" ca="1" si="38"/>
        <v>1482406.3828211282</v>
      </c>
      <c r="F330" s="3">
        <f t="shared" ca="1" si="39"/>
        <v>141932226.78279868</v>
      </c>
      <c r="G330" s="52">
        <v>53701</v>
      </c>
      <c r="H330" s="3">
        <f t="shared" ca="1" si="40"/>
        <v>3884.1463149022038</v>
      </c>
      <c r="I330" s="53">
        <f t="shared" ca="1" si="41"/>
        <v>71133.658050147424</v>
      </c>
      <c r="J330" s="55">
        <f t="shared" ca="1" si="43"/>
        <v>2334253.4501666185</v>
      </c>
      <c r="K330" s="20"/>
      <c r="L330" s="20"/>
      <c r="M330" s="20"/>
      <c r="O330" s="19">
        <f t="shared" si="44"/>
        <v>31</v>
      </c>
    </row>
    <row r="331" spans="2:15" ht="17.399999999999999" customHeight="1" x14ac:dyDescent="0.3">
      <c r="B331" s="48">
        <v>284</v>
      </c>
      <c r="C331" s="2">
        <f t="shared" ca="1" si="42"/>
        <v>2259235.6458015689</v>
      </c>
      <c r="D331" s="3">
        <f t="shared" ca="1" si="37"/>
        <v>768799.56174015952</v>
      </c>
      <c r="E331" s="3">
        <f t="shared" ca="1" si="38"/>
        <v>1490436.0840614093</v>
      </c>
      <c r="F331" s="3">
        <f t="shared" ca="1" si="39"/>
        <v>140441790.69873726</v>
      </c>
      <c r="G331" s="52">
        <v>53732</v>
      </c>
      <c r="H331" s="3">
        <f t="shared" ca="1" si="40"/>
        <v>3843.9978087007976</v>
      </c>
      <c r="I331" s="53">
        <f t="shared" ca="1" si="41"/>
        <v>70398.384484268143</v>
      </c>
      <c r="J331" s="55">
        <f t="shared" ca="1" si="43"/>
        <v>2333478.028094538</v>
      </c>
      <c r="K331" s="20"/>
      <c r="L331" s="20"/>
      <c r="M331" s="20"/>
      <c r="O331" s="19">
        <f t="shared" si="44"/>
        <v>31</v>
      </c>
    </row>
    <row r="332" spans="2:15" ht="17.399999999999999" customHeight="1" x14ac:dyDescent="0.3">
      <c r="B332" s="48">
        <v>285</v>
      </c>
      <c r="C332" s="2">
        <f t="shared" ca="1" si="42"/>
        <v>2259235.6458015689</v>
      </c>
      <c r="D332" s="3">
        <f t="shared" ca="1" si="37"/>
        <v>760726.36628482689</v>
      </c>
      <c r="E332" s="3">
        <f t="shared" ca="1" si="38"/>
        <v>1498509.2795167421</v>
      </c>
      <c r="F332" s="3">
        <f t="shared" ca="1" si="39"/>
        <v>138943281.41922051</v>
      </c>
      <c r="G332" s="52">
        <v>53760</v>
      </c>
      <c r="H332" s="3">
        <f t="shared" ca="1" si="40"/>
        <v>3803.6318314241344</v>
      </c>
      <c r="I332" s="53">
        <f t="shared" ca="1" si="41"/>
        <v>62917.922233034296</v>
      </c>
      <c r="J332" s="55">
        <f t="shared" ca="1" si="43"/>
        <v>2325957.1998660276</v>
      </c>
      <c r="K332" s="20"/>
      <c r="L332" s="20"/>
      <c r="M332" s="20"/>
      <c r="O332" s="19">
        <f t="shared" si="44"/>
        <v>28</v>
      </c>
    </row>
    <row r="333" spans="2:15" ht="17.399999999999999" customHeight="1" x14ac:dyDescent="0.3">
      <c r="B333" s="48">
        <v>286</v>
      </c>
      <c r="C333" s="2">
        <f t="shared" ca="1" si="42"/>
        <v>2259235.6458015689</v>
      </c>
      <c r="D333" s="3">
        <f t="shared" ca="1" si="37"/>
        <v>752609.4410207778</v>
      </c>
      <c r="E333" s="3">
        <f t="shared" ca="1" si="38"/>
        <v>1506626.204780791</v>
      </c>
      <c r="F333" s="3">
        <f t="shared" ca="1" si="39"/>
        <v>137436655.21443972</v>
      </c>
      <c r="G333" s="52">
        <v>53791</v>
      </c>
      <c r="H333" s="3">
        <f t="shared" ca="1" si="40"/>
        <v>3763.0472051038892</v>
      </c>
      <c r="I333" s="53">
        <f t="shared" ca="1" si="41"/>
        <v>68915.867583933374</v>
      </c>
      <c r="J333" s="55">
        <f t="shared" ca="1" si="43"/>
        <v>2331914.5605906062</v>
      </c>
      <c r="K333" s="20"/>
      <c r="L333" s="20"/>
      <c r="M333" s="20"/>
      <c r="O333" s="19">
        <f t="shared" si="44"/>
        <v>31</v>
      </c>
    </row>
    <row r="334" spans="2:15" ht="17.399999999999999" customHeight="1" x14ac:dyDescent="0.3">
      <c r="B334" s="48">
        <v>287</v>
      </c>
      <c r="C334" s="2">
        <f t="shared" ca="1" si="42"/>
        <v>2259235.6458015689</v>
      </c>
      <c r="D334" s="3">
        <f t="shared" ca="1" si="37"/>
        <v>744448.54907821515</v>
      </c>
      <c r="E334" s="3">
        <f t="shared" ca="1" si="38"/>
        <v>1514787.0967233537</v>
      </c>
      <c r="F334" s="3">
        <f t="shared" ca="1" si="39"/>
        <v>135921868.11771637</v>
      </c>
      <c r="G334" s="52">
        <v>53821</v>
      </c>
      <c r="H334" s="3">
        <f t="shared" ca="1" si="40"/>
        <v>3722.2427453910759</v>
      </c>
      <c r="I334" s="53">
        <f t="shared" ca="1" si="41"/>
        <v>65969.594502931068</v>
      </c>
      <c r="J334" s="55">
        <f t="shared" ca="1" si="43"/>
        <v>2328927.483049891</v>
      </c>
      <c r="K334" s="20"/>
      <c r="L334" s="20"/>
      <c r="M334" s="20"/>
      <c r="O334" s="19">
        <f t="shared" si="44"/>
        <v>30</v>
      </c>
    </row>
    <row r="335" spans="2:15" ht="17.399999999999999" customHeight="1" x14ac:dyDescent="0.3">
      <c r="B335" s="48">
        <v>288</v>
      </c>
      <c r="C335" s="2">
        <f t="shared" ca="1" si="42"/>
        <v>2259235.6458015689</v>
      </c>
      <c r="D335" s="3">
        <f t="shared" ca="1" si="37"/>
        <v>736243.45230429701</v>
      </c>
      <c r="E335" s="3">
        <f t="shared" ca="1" si="38"/>
        <v>1522992.1934972717</v>
      </c>
      <c r="F335" s="3">
        <f t="shared" ca="1" si="39"/>
        <v>134398875.9242191</v>
      </c>
      <c r="G335" s="52">
        <v>53852</v>
      </c>
      <c r="H335" s="3">
        <f t="shared" ca="1" si="40"/>
        <v>3681.2172615214849</v>
      </c>
      <c r="I335" s="53">
        <f t="shared" ca="1" si="41"/>
        <v>67417.246586387322</v>
      </c>
      <c r="J335" s="55">
        <f t="shared" ca="1" si="43"/>
        <v>2330334.109649478</v>
      </c>
      <c r="K335" s="20"/>
      <c r="L335" s="20"/>
      <c r="M335" s="20"/>
      <c r="O335" s="19">
        <f t="shared" si="44"/>
        <v>31</v>
      </c>
    </row>
    <row r="336" spans="2:15" ht="17.399999999999999" customHeight="1" x14ac:dyDescent="0.3">
      <c r="B336" s="48">
        <v>289</v>
      </c>
      <c r="C336" s="2">
        <f t="shared" ca="1" si="42"/>
        <v>2259235.6458015689</v>
      </c>
      <c r="D336" s="3">
        <f t="shared" ca="1" si="37"/>
        <v>727993.91125618678</v>
      </c>
      <c r="E336" s="3">
        <f t="shared" ca="1" si="38"/>
        <v>1531241.7345453822</v>
      </c>
      <c r="F336" s="3">
        <f t="shared" ca="1" si="39"/>
        <v>132867634.18967372</v>
      </c>
      <c r="G336" s="52">
        <v>53882</v>
      </c>
      <c r="H336" s="3">
        <f t="shared" ca="1" si="40"/>
        <v>3639.9695562809338</v>
      </c>
      <c r="I336" s="53">
        <f t="shared" ca="1" si="41"/>
        <v>64511.460443625161</v>
      </c>
      <c r="J336" s="55">
        <f t="shared" ca="1" si="43"/>
        <v>2327387.075801475</v>
      </c>
      <c r="K336" s="20"/>
      <c r="L336" s="20"/>
      <c r="M336" s="20"/>
      <c r="O336" s="19">
        <f t="shared" si="44"/>
        <v>30</v>
      </c>
    </row>
    <row r="337" spans="2:15" ht="17.399999999999999" customHeight="1" x14ac:dyDescent="0.3">
      <c r="B337" s="48">
        <v>290</v>
      </c>
      <c r="C337" s="2">
        <f t="shared" ca="1" si="42"/>
        <v>2259235.6458015689</v>
      </c>
      <c r="D337" s="3">
        <f t="shared" ca="1" si="37"/>
        <v>719699.68519406603</v>
      </c>
      <c r="E337" s="3">
        <f t="shared" ca="1" si="38"/>
        <v>1539535.9606075028</v>
      </c>
      <c r="F337" s="3">
        <f t="shared" ca="1" si="39"/>
        <v>131328098.22906622</v>
      </c>
      <c r="G337" s="52">
        <v>53913</v>
      </c>
      <c r="H337" s="3">
        <f t="shared" ca="1" si="40"/>
        <v>3598.4984259703301</v>
      </c>
      <c r="I337" s="53">
        <f t="shared" ca="1" si="41"/>
        <v>65902.346558078163</v>
      </c>
      <c r="J337" s="55">
        <f t="shared" ca="1" si="43"/>
        <v>2328736.4907856174</v>
      </c>
      <c r="K337" s="20"/>
      <c r="L337" s="20"/>
      <c r="M337" s="20"/>
      <c r="O337" s="19">
        <f t="shared" si="44"/>
        <v>31</v>
      </c>
    </row>
    <row r="338" spans="2:15" ht="17.399999999999999" customHeight="1" x14ac:dyDescent="0.3">
      <c r="B338" s="48">
        <v>291</v>
      </c>
      <c r="C338" s="2">
        <f t="shared" ca="1" si="42"/>
        <v>2259235.6458015689</v>
      </c>
      <c r="D338" s="3">
        <f t="shared" ca="1" si="37"/>
        <v>711360.53207410872</v>
      </c>
      <c r="E338" s="3">
        <f t="shared" ca="1" si="38"/>
        <v>1547875.1137274601</v>
      </c>
      <c r="F338" s="3">
        <f t="shared" ca="1" si="39"/>
        <v>129780223.11533876</v>
      </c>
      <c r="G338" s="52">
        <v>53944</v>
      </c>
      <c r="H338" s="3">
        <f t="shared" ca="1" si="40"/>
        <v>3556.8026603705434</v>
      </c>
      <c r="I338" s="53">
        <f t="shared" ca="1" si="41"/>
        <v>65138.73672161685</v>
      </c>
      <c r="J338" s="55">
        <f t="shared" ca="1" si="43"/>
        <v>2327931.1851835563</v>
      </c>
      <c r="K338" s="20"/>
      <c r="L338" s="20"/>
      <c r="M338" s="20"/>
      <c r="O338" s="19">
        <f t="shared" si="44"/>
        <v>31</v>
      </c>
    </row>
    <row r="339" spans="2:15" ht="17.399999999999999" customHeight="1" x14ac:dyDescent="0.3">
      <c r="B339" s="48">
        <v>292</v>
      </c>
      <c r="C339" s="2">
        <f t="shared" ca="1" si="42"/>
        <v>2259235.6458015689</v>
      </c>
      <c r="D339" s="3">
        <f t="shared" ca="1" si="37"/>
        <v>702976.20854141831</v>
      </c>
      <c r="E339" s="3">
        <f t="shared" ca="1" si="38"/>
        <v>1556259.4372601504</v>
      </c>
      <c r="F339" s="3">
        <f t="shared" ca="1" si="39"/>
        <v>128223963.67807861</v>
      </c>
      <c r="G339" s="52">
        <v>53974</v>
      </c>
      <c r="H339" s="3">
        <f t="shared" ca="1" si="40"/>
        <v>3514.8810427070916</v>
      </c>
      <c r="I339" s="53">
        <f t="shared" ca="1" si="41"/>
        <v>62294.507095362598</v>
      </c>
      <c r="J339" s="55">
        <f t="shared" ca="1" si="43"/>
        <v>2325045.0339396386</v>
      </c>
      <c r="K339" s="20"/>
      <c r="L339" s="20"/>
      <c r="M339" s="20"/>
      <c r="O339" s="19">
        <f t="shared" si="44"/>
        <v>30</v>
      </c>
    </row>
    <row r="340" spans="2:15" ht="17.399999999999999" customHeight="1" x14ac:dyDescent="0.3">
      <c r="B340" s="48">
        <v>293</v>
      </c>
      <c r="C340" s="2">
        <f t="shared" ca="1" si="42"/>
        <v>2259235.6458015689</v>
      </c>
      <c r="D340" s="3">
        <f t="shared" ca="1" si="37"/>
        <v>694546.46992292581</v>
      </c>
      <c r="E340" s="3">
        <f t="shared" ca="1" si="38"/>
        <v>1564689.1758786431</v>
      </c>
      <c r="F340" s="3">
        <f t="shared" ca="1" si="39"/>
        <v>126659274.50219996</v>
      </c>
      <c r="G340" s="52">
        <v>54005</v>
      </c>
      <c r="H340" s="3">
        <f t="shared" ca="1" si="40"/>
        <v>3472.7323496146291</v>
      </c>
      <c r="I340" s="53">
        <f t="shared" ca="1" si="41"/>
        <v>63599.085984326986</v>
      </c>
      <c r="J340" s="55">
        <f t="shared" ca="1" si="43"/>
        <v>2326307.4641355104</v>
      </c>
      <c r="K340" s="20"/>
      <c r="L340" s="20"/>
      <c r="M340" s="20"/>
      <c r="O340" s="19">
        <f t="shared" si="44"/>
        <v>31</v>
      </c>
    </row>
    <row r="341" spans="2:15" ht="17.399999999999999" customHeight="1" x14ac:dyDescent="0.3">
      <c r="B341" s="48">
        <v>294</v>
      </c>
      <c r="C341" s="2">
        <f t="shared" ca="1" si="42"/>
        <v>2259235.6458015689</v>
      </c>
      <c r="D341" s="3">
        <f t="shared" ca="1" si="37"/>
        <v>686071.07022024982</v>
      </c>
      <c r="E341" s="3">
        <f t="shared" ca="1" si="38"/>
        <v>1573164.5755813192</v>
      </c>
      <c r="F341" s="3">
        <f t="shared" ca="1" si="39"/>
        <v>125086109.92661865</v>
      </c>
      <c r="G341" s="52">
        <v>54035</v>
      </c>
      <c r="H341" s="3">
        <f t="shared" ca="1" si="40"/>
        <v>3430.3553511012492</v>
      </c>
      <c r="I341" s="53">
        <f t="shared" ca="1" si="41"/>
        <v>60796.451761055985</v>
      </c>
      <c r="J341" s="55">
        <f t="shared" ca="1" si="43"/>
        <v>2323462.4529137262</v>
      </c>
      <c r="K341" s="20"/>
      <c r="L341" s="20"/>
      <c r="M341" s="20"/>
      <c r="O341" s="19">
        <f t="shared" si="44"/>
        <v>30</v>
      </c>
    </row>
    <row r="342" spans="2:15" ht="17.399999999999999" customHeight="1" x14ac:dyDescent="0.3">
      <c r="B342" s="48">
        <v>295</v>
      </c>
      <c r="C342" s="2">
        <f t="shared" ca="1" si="42"/>
        <v>2259235.6458015689</v>
      </c>
      <c r="D342" s="3">
        <f t="shared" ca="1" si="37"/>
        <v>677549.76210251777</v>
      </c>
      <c r="E342" s="3">
        <f t="shared" ca="1" si="38"/>
        <v>1581685.8836990511</v>
      </c>
      <c r="F342" s="3">
        <f t="shared" ca="1" si="39"/>
        <v>123504424.04291961</v>
      </c>
      <c r="G342" s="52">
        <v>54066</v>
      </c>
      <c r="H342" s="3">
        <f t="shared" ca="1" si="40"/>
        <v>3387.748810512589</v>
      </c>
      <c r="I342" s="53">
        <f t="shared" ca="1" si="41"/>
        <v>62042.710523602851</v>
      </c>
      <c r="J342" s="55">
        <f t="shared" ca="1" si="43"/>
        <v>2324666.1051356844</v>
      </c>
      <c r="K342" s="20"/>
      <c r="L342" s="20"/>
      <c r="M342" s="20"/>
      <c r="O342" s="19">
        <f t="shared" si="44"/>
        <v>31</v>
      </c>
    </row>
    <row r="343" spans="2:15" ht="17.399999999999999" customHeight="1" x14ac:dyDescent="0.3">
      <c r="B343" s="48">
        <v>296</v>
      </c>
      <c r="C343" s="2">
        <f t="shared" ca="1" si="42"/>
        <v>2259235.6458015689</v>
      </c>
      <c r="D343" s="3">
        <f t="shared" ca="1" si="37"/>
        <v>668982.29689914791</v>
      </c>
      <c r="E343" s="3">
        <f t="shared" ca="1" si="38"/>
        <v>1590253.3489024211</v>
      </c>
      <c r="F343" s="3">
        <f t="shared" ca="1" si="39"/>
        <v>121914170.69401719</v>
      </c>
      <c r="G343" s="52">
        <v>54097</v>
      </c>
      <c r="H343" s="3">
        <f t="shared" ca="1" si="40"/>
        <v>3344.9114844957394</v>
      </c>
      <c r="I343" s="53">
        <f t="shared" ca="1" si="41"/>
        <v>61258.194325288117</v>
      </c>
      <c r="J343" s="55">
        <f t="shared" ca="1" si="43"/>
        <v>2323838.7516113529</v>
      </c>
      <c r="K343" s="20"/>
      <c r="L343" s="20"/>
      <c r="M343" s="20"/>
      <c r="O343" s="19">
        <f t="shared" si="44"/>
        <v>31</v>
      </c>
    </row>
    <row r="344" spans="2:15" ht="17.399999999999999" customHeight="1" x14ac:dyDescent="0.3">
      <c r="B344" s="48">
        <v>297</v>
      </c>
      <c r="C344" s="2">
        <f t="shared" ca="1" si="42"/>
        <v>2259235.6458015689</v>
      </c>
      <c r="D344" s="3">
        <f t="shared" ca="1" si="37"/>
        <v>660368.4245925931</v>
      </c>
      <c r="E344" s="3">
        <f t="shared" ca="1" si="38"/>
        <v>1598867.2212089757</v>
      </c>
      <c r="F344" s="3">
        <f t="shared" ca="1" si="39"/>
        <v>120315303.47280821</v>
      </c>
      <c r="G344" s="52">
        <v>54126</v>
      </c>
      <c r="H344" s="3">
        <f t="shared" ca="1" si="40"/>
        <v>3301.8421229629657</v>
      </c>
      <c r="I344" s="53">
        <f t="shared" ca="1" si="41"/>
        <v>56568.175202023973</v>
      </c>
      <c r="J344" s="55">
        <f t="shared" ca="1" si="43"/>
        <v>2319105.6631265562</v>
      </c>
      <c r="K344" s="20"/>
      <c r="L344" s="20"/>
      <c r="M344" s="20"/>
      <c r="O344" s="19">
        <f t="shared" si="44"/>
        <v>29</v>
      </c>
    </row>
    <row r="345" spans="2:15" ht="17.399999999999999" customHeight="1" x14ac:dyDescent="0.3">
      <c r="B345" s="48">
        <v>298</v>
      </c>
      <c r="C345" s="2">
        <f t="shared" ca="1" si="42"/>
        <v>2259235.6458015689</v>
      </c>
      <c r="D345" s="3">
        <f t="shared" ca="1" si="37"/>
        <v>651707.89381104452</v>
      </c>
      <c r="E345" s="3">
        <f t="shared" ca="1" si="38"/>
        <v>1607527.7519905244</v>
      </c>
      <c r="F345" s="3">
        <f t="shared" ca="1" si="39"/>
        <v>118707775.72081769</v>
      </c>
      <c r="G345" s="52">
        <v>54157</v>
      </c>
      <c r="H345" s="3">
        <f t="shared" ca="1" si="40"/>
        <v>3258.5394690552225</v>
      </c>
      <c r="I345" s="53">
        <f t="shared" ca="1" si="41"/>
        <v>59676.390522512869</v>
      </c>
      <c r="J345" s="55">
        <f t="shared" ca="1" si="43"/>
        <v>2322170.5757931373</v>
      </c>
      <c r="K345" s="20"/>
      <c r="L345" s="20"/>
      <c r="M345" s="20"/>
      <c r="O345" s="19">
        <f t="shared" si="44"/>
        <v>31</v>
      </c>
    </row>
    <row r="346" spans="2:15" ht="17.399999999999999" customHeight="1" x14ac:dyDescent="0.3">
      <c r="B346" s="48">
        <v>299</v>
      </c>
      <c r="C346" s="2">
        <f t="shared" ca="1" si="42"/>
        <v>2259235.6458015689</v>
      </c>
      <c r="D346" s="3">
        <f t="shared" ca="1" si="37"/>
        <v>643000.45182109578</v>
      </c>
      <c r="E346" s="3">
        <f t="shared" ca="1" si="38"/>
        <v>1616235.1939804731</v>
      </c>
      <c r="F346" s="3">
        <f t="shared" ca="1" si="39"/>
        <v>117091540.52683721</v>
      </c>
      <c r="G346" s="52">
        <v>54187</v>
      </c>
      <c r="H346" s="3">
        <f t="shared" ca="1" si="40"/>
        <v>3215.002259105479</v>
      </c>
      <c r="I346" s="53">
        <f t="shared" ca="1" si="41"/>
        <v>56979.732345992488</v>
      </c>
      <c r="J346" s="55">
        <f t="shared" ca="1" si="43"/>
        <v>2319430.380406667</v>
      </c>
      <c r="K346" s="20"/>
      <c r="L346" s="20"/>
      <c r="M346" s="20"/>
      <c r="O346" s="19">
        <f t="shared" si="44"/>
        <v>30</v>
      </c>
    </row>
    <row r="347" spans="2:15" ht="17.399999999999999" customHeight="1" x14ac:dyDescent="0.3">
      <c r="B347" s="48">
        <v>300</v>
      </c>
      <c r="C347" s="2">
        <f t="shared" ca="1" si="42"/>
        <v>2259235.6458015689</v>
      </c>
      <c r="D347" s="3">
        <f t="shared" ca="1" si="37"/>
        <v>634245.84452036826</v>
      </c>
      <c r="E347" s="3">
        <f t="shared" ca="1" si="38"/>
        <v>1624989.8012812007</v>
      </c>
      <c r="F347" s="3">
        <f t="shared" ca="1" si="39"/>
        <v>115466550.72555602</v>
      </c>
      <c r="G347" s="52">
        <v>54218</v>
      </c>
      <c r="H347" s="3">
        <f t="shared" ca="1" si="40"/>
        <v>3171.2292226018412</v>
      </c>
      <c r="I347" s="53">
        <f t="shared" ca="1" si="41"/>
        <v>58077.404101311258</v>
      </c>
      <c r="J347" s="55">
        <f t="shared" ca="1" si="43"/>
        <v>2320484.2791254818</v>
      </c>
      <c r="K347" s="20"/>
      <c r="L347" s="20"/>
      <c r="M347" s="20"/>
      <c r="O347" s="19">
        <f t="shared" si="44"/>
        <v>31</v>
      </c>
    </row>
    <row r="348" spans="2:15" ht="17.399999999999999" customHeight="1" x14ac:dyDescent="0.3">
      <c r="B348" s="48">
        <v>301</v>
      </c>
      <c r="C348" s="2">
        <f t="shared" ca="1" si="42"/>
        <v>2259235.6458015689</v>
      </c>
      <c r="D348" s="3">
        <f t="shared" ca="1" si="37"/>
        <v>625443.81643009512</v>
      </c>
      <c r="E348" s="3">
        <f t="shared" ca="1" si="38"/>
        <v>1633791.8293714738</v>
      </c>
      <c r="F348" s="3">
        <f t="shared" ca="1" si="39"/>
        <v>113832758.89618455</v>
      </c>
      <c r="G348" s="52">
        <v>54248</v>
      </c>
      <c r="H348" s="3">
        <f t="shared" ca="1" si="40"/>
        <v>3127.2190821504755</v>
      </c>
      <c r="I348" s="53">
        <f t="shared" ca="1" si="41"/>
        <v>55423.944348266879</v>
      </c>
      <c r="J348" s="55">
        <f t="shared" ca="1" si="43"/>
        <v>2317786.8092319863</v>
      </c>
      <c r="K348" s="20"/>
      <c r="L348" s="20"/>
      <c r="M348" s="20"/>
      <c r="O348" s="19">
        <f t="shared" si="44"/>
        <v>30</v>
      </c>
    </row>
    <row r="349" spans="2:15" ht="17.399999999999999" customHeight="1" x14ac:dyDescent="0.3">
      <c r="B349" s="48">
        <v>302</v>
      </c>
      <c r="C349" s="2">
        <f t="shared" ca="1" si="42"/>
        <v>2259235.6458015689</v>
      </c>
      <c r="D349" s="3">
        <f t="shared" ca="1" si="37"/>
        <v>616594.11068766634</v>
      </c>
      <c r="E349" s="3">
        <f t="shared" ca="1" si="38"/>
        <v>1642641.5351139025</v>
      </c>
      <c r="F349" s="3">
        <f t="shared" ca="1" si="39"/>
        <v>112190117.36107065</v>
      </c>
      <c r="G349" s="52">
        <v>54279</v>
      </c>
      <c r="H349" s="3">
        <f t="shared" ca="1" si="40"/>
        <v>3082.9705534383315</v>
      </c>
      <c r="I349" s="53">
        <f t="shared" ca="1" si="41"/>
        <v>56461.048412507531</v>
      </c>
      <c r="J349" s="55">
        <f t="shared" ca="1" si="43"/>
        <v>2318779.6647675144</v>
      </c>
      <c r="K349" s="20"/>
      <c r="L349" s="20"/>
      <c r="M349" s="20"/>
      <c r="O349" s="19">
        <f t="shared" si="44"/>
        <v>31</v>
      </c>
    </row>
    <row r="350" spans="2:15" ht="17.399999999999999" customHeight="1" x14ac:dyDescent="0.3">
      <c r="B350" s="48">
        <v>303</v>
      </c>
      <c r="C350" s="2">
        <f t="shared" ca="1" si="42"/>
        <v>2259235.6458015689</v>
      </c>
      <c r="D350" s="3">
        <f t="shared" ca="1" si="37"/>
        <v>607696.4690391327</v>
      </c>
      <c r="E350" s="3">
        <f t="shared" ca="1" si="38"/>
        <v>1651539.1767624361</v>
      </c>
      <c r="F350" s="3">
        <f t="shared" ca="1" si="39"/>
        <v>110538578.18430822</v>
      </c>
      <c r="G350" s="52">
        <v>54310</v>
      </c>
      <c r="H350" s="3">
        <f t="shared" ca="1" si="40"/>
        <v>3038.4823451956636</v>
      </c>
      <c r="I350" s="53">
        <f t="shared" ca="1" si="41"/>
        <v>55646.298211091038</v>
      </c>
      <c r="J350" s="55">
        <f t="shared" ca="1" si="43"/>
        <v>2317920.4263578556</v>
      </c>
      <c r="K350" s="20"/>
      <c r="L350" s="20"/>
      <c r="M350" s="20"/>
      <c r="O350" s="19">
        <f t="shared" si="44"/>
        <v>31</v>
      </c>
    </row>
    <row r="351" spans="2:15" ht="17.399999999999999" customHeight="1" x14ac:dyDescent="0.3">
      <c r="B351" s="48">
        <v>304</v>
      </c>
      <c r="C351" s="2">
        <f t="shared" ca="1" si="42"/>
        <v>2259235.6458015689</v>
      </c>
      <c r="D351" s="3">
        <f t="shared" ca="1" si="37"/>
        <v>598750.63183166948</v>
      </c>
      <c r="E351" s="3">
        <f t="shared" ca="1" si="38"/>
        <v>1660485.0139698994</v>
      </c>
      <c r="F351" s="3">
        <f t="shared" ca="1" si="39"/>
        <v>108878093.17033832</v>
      </c>
      <c r="G351" s="52">
        <v>54340</v>
      </c>
      <c r="H351" s="3">
        <f t="shared" ca="1" si="40"/>
        <v>2993.7531591583474</v>
      </c>
      <c r="I351" s="53">
        <f t="shared" ca="1" si="41"/>
        <v>53058.517528467943</v>
      </c>
      <c r="J351" s="55">
        <f t="shared" ca="1" si="43"/>
        <v>2315287.9164891951</v>
      </c>
      <c r="K351" s="20"/>
      <c r="L351" s="20"/>
      <c r="M351" s="20"/>
      <c r="O351" s="19">
        <f t="shared" si="44"/>
        <v>30</v>
      </c>
    </row>
    <row r="352" spans="2:15" ht="17.399999999999999" customHeight="1" x14ac:dyDescent="0.3">
      <c r="B352" s="48">
        <v>305</v>
      </c>
      <c r="C352" s="2">
        <f t="shared" ca="1" si="42"/>
        <v>2259235.6458015689</v>
      </c>
      <c r="D352" s="3">
        <f t="shared" ca="1" si="37"/>
        <v>589756.33800599922</v>
      </c>
      <c r="E352" s="3">
        <f t="shared" ca="1" si="38"/>
        <v>1669479.3077955698</v>
      </c>
      <c r="F352" s="3">
        <f t="shared" ca="1" si="39"/>
        <v>107208613.86254275</v>
      </c>
      <c r="G352" s="52">
        <v>54371</v>
      </c>
      <c r="H352" s="3">
        <f t="shared" ca="1" si="40"/>
        <v>2948.7816900299963</v>
      </c>
      <c r="I352" s="53">
        <f t="shared" ca="1" si="41"/>
        <v>54003.534212487808</v>
      </c>
      <c r="J352" s="55">
        <f t="shared" ca="1" si="43"/>
        <v>2316187.9617040865</v>
      </c>
      <c r="K352" s="20"/>
      <c r="L352" s="20"/>
      <c r="M352" s="20"/>
      <c r="O352" s="19">
        <f t="shared" si="44"/>
        <v>31</v>
      </c>
    </row>
    <row r="353" spans="2:15" ht="17.399999999999999" customHeight="1" x14ac:dyDescent="0.3">
      <c r="B353" s="48">
        <v>306</v>
      </c>
      <c r="C353" s="2">
        <f t="shared" ca="1" si="42"/>
        <v>2259235.6458015689</v>
      </c>
      <c r="D353" s="3">
        <f t="shared" ca="1" si="37"/>
        <v>580713.32508877327</v>
      </c>
      <c r="E353" s="3">
        <f t="shared" ca="1" si="38"/>
        <v>1678522.3207127955</v>
      </c>
      <c r="F353" s="3">
        <f t="shared" ca="1" si="39"/>
        <v>105530091.54182996</v>
      </c>
      <c r="G353" s="52">
        <v>54401</v>
      </c>
      <c r="H353" s="3">
        <f t="shared" ca="1" si="40"/>
        <v>2903.5666254438665</v>
      </c>
      <c r="I353" s="53">
        <f t="shared" ca="1" si="41"/>
        <v>51460.13465402052</v>
      </c>
      <c r="J353" s="55">
        <f t="shared" ca="1" si="43"/>
        <v>2313599.347081033</v>
      </c>
      <c r="K353" s="20"/>
      <c r="L353" s="20"/>
      <c r="M353" s="20"/>
      <c r="O353" s="19">
        <f t="shared" si="44"/>
        <v>30</v>
      </c>
    </row>
    <row r="354" spans="2:15" ht="17.399999999999999" customHeight="1" x14ac:dyDescent="0.3">
      <c r="B354" s="48">
        <v>307</v>
      </c>
      <c r="C354" s="2">
        <f t="shared" ca="1" si="42"/>
        <v>2259235.6458015689</v>
      </c>
      <c r="D354" s="3">
        <f t="shared" ca="1" si="37"/>
        <v>571621.32918491226</v>
      </c>
      <c r="E354" s="3">
        <f t="shared" ca="1" si="38"/>
        <v>1687614.3166166567</v>
      </c>
      <c r="F354" s="3">
        <f t="shared" ca="1" si="39"/>
        <v>103842477.2252133</v>
      </c>
      <c r="G354" s="52">
        <v>54432</v>
      </c>
      <c r="H354" s="3">
        <f t="shared" ca="1" si="40"/>
        <v>2858.1066459245612</v>
      </c>
      <c r="I354" s="53">
        <f t="shared" ca="1" si="41"/>
        <v>52342.925404747657</v>
      </c>
      <c r="J354" s="55">
        <f t="shared" ca="1" si="43"/>
        <v>2314436.6778522409</v>
      </c>
      <c r="K354" s="20"/>
      <c r="L354" s="20"/>
      <c r="M354" s="20"/>
      <c r="O354" s="19">
        <f t="shared" si="44"/>
        <v>31</v>
      </c>
    </row>
    <row r="355" spans="2:15" ht="17.399999999999999" customHeight="1" x14ac:dyDescent="0.3">
      <c r="B355" s="48">
        <v>308</v>
      </c>
      <c r="C355" s="2">
        <f t="shared" ca="1" si="42"/>
        <v>2259235.6458015689</v>
      </c>
      <c r="D355" s="3">
        <f t="shared" ca="1" si="37"/>
        <v>562480.08496990544</v>
      </c>
      <c r="E355" s="3">
        <f t="shared" ca="1" si="38"/>
        <v>1696755.5608316634</v>
      </c>
      <c r="F355" s="3">
        <f t="shared" ca="1" si="39"/>
        <v>102145721.66438164</v>
      </c>
      <c r="G355" s="52">
        <v>54463</v>
      </c>
      <c r="H355" s="3">
        <f t="shared" ca="1" si="40"/>
        <v>2812.4004248495271</v>
      </c>
      <c r="I355" s="53">
        <f t="shared" ca="1" si="41"/>
        <v>51505.868703705797</v>
      </c>
      <c r="J355" s="55">
        <f t="shared" ca="1" si="43"/>
        <v>2313553.9149301243</v>
      </c>
      <c r="K355" s="20"/>
      <c r="L355" s="20"/>
      <c r="M355" s="20"/>
      <c r="O355" s="19">
        <f t="shared" si="44"/>
        <v>31</v>
      </c>
    </row>
    <row r="356" spans="2:15" ht="17.399999999999999" customHeight="1" x14ac:dyDescent="0.3">
      <c r="B356" s="48">
        <v>309</v>
      </c>
      <c r="C356" s="2">
        <f t="shared" ca="1" si="42"/>
        <v>2259235.6458015689</v>
      </c>
      <c r="D356" s="3">
        <f t="shared" ca="1" si="37"/>
        <v>553289.3256820672</v>
      </c>
      <c r="E356" s="3">
        <f t="shared" ca="1" si="38"/>
        <v>1705946.3201195016</v>
      </c>
      <c r="F356" s="3">
        <f t="shared" ca="1" si="39"/>
        <v>100439775.34426214</v>
      </c>
      <c r="G356" s="52">
        <v>54491</v>
      </c>
      <c r="H356" s="3">
        <f t="shared" ca="1" si="40"/>
        <v>2766.446628410336</v>
      </c>
      <c r="I356" s="53">
        <f t="shared" ca="1" si="41"/>
        <v>45761.283305642974</v>
      </c>
      <c r="J356" s="55">
        <f t="shared" ca="1" si="43"/>
        <v>2307763.3757356224</v>
      </c>
      <c r="K356" s="20"/>
      <c r="L356" s="20"/>
      <c r="M356" s="20"/>
      <c r="O356" s="19">
        <f t="shared" si="44"/>
        <v>28</v>
      </c>
    </row>
    <row r="357" spans="2:15" ht="17.399999999999999" customHeight="1" x14ac:dyDescent="0.3">
      <c r="B357" s="48">
        <v>310</v>
      </c>
      <c r="C357" s="2">
        <f t="shared" ca="1" si="42"/>
        <v>2259235.6458015689</v>
      </c>
      <c r="D357" s="3">
        <f t="shared" ca="1" si="37"/>
        <v>544048.78311475331</v>
      </c>
      <c r="E357" s="3">
        <f t="shared" ca="1" si="38"/>
        <v>1715186.8626868157</v>
      </c>
      <c r="F357" s="3">
        <f t="shared" ca="1" si="39"/>
        <v>98724588.481575325</v>
      </c>
      <c r="G357" s="52">
        <v>54522</v>
      </c>
      <c r="H357" s="3">
        <f t="shared" ca="1" si="40"/>
        <v>2720.2439155737666</v>
      </c>
      <c r="I357" s="53">
        <f t="shared" ca="1" si="41"/>
        <v>49818.128570754016</v>
      </c>
      <c r="J357" s="55">
        <f t="shared" ca="1" si="43"/>
        <v>2311774.0182878966</v>
      </c>
      <c r="K357" s="20"/>
      <c r="L357" s="20"/>
      <c r="M357" s="20"/>
      <c r="O357" s="19">
        <f t="shared" si="44"/>
        <v>31</v>
      </c>
    </row>
    <row r="358" spans="2:15" ht="17.399999999999999" customHeight="1" x14ac:dyDescent="0.3">
      <c r="B358" s="48">
        <v>311</v>
      </c>
      <c r="C358" s="2">
        <f t="shared" ca="1" si="42"/>
        <v>2259235.6458015689</v>
      </c>
      <c r="D358" s="3">
        <f t="shared" ca="1" si="37"/>
        <v>534758.18760853307</v>
      </c>
      <c r="E358" s="3">
        <f t="shared" ca="1" si="38"/>
        <v>1724477.4581930358</v>
      </c>
      <c r="F358" s="3">
        <f t="shared" ca="1" si="39"/>
        <v>97000111.023382291</v>
      </c>
      <c r="G358" s="52">
        <v>54552</v>
      </c>
      <c r="H358" s="3">
        <f t="shared" ca="1" si="40"/>
        <v>2673.7909380426654</v>
      </c>
      <c r="I358" s="53">
        <f t="shared" ca="1" si="41"/>
        <v>47387.802471156159</v>
      </c>
      <c r="J358" s="55">
        <f t="shared" ca="1" si="43"/>
        <v>2309297.2392107677</v>
      </c>
      <c r="K358" s="20"/>
      <c r="L358" s="20"/>
      <c r="M358" s="20"/>
      <c r="O358" s="19">
        <f t="shared" si="44"/>
        <v>30</v>
      </c>
    </row>
    <row r="359" spans="2:15" ht="17.399999999999999" customHeight="1" x14ac:dyDescent="0.3">
      <c r="B359" s="48">
        <v>312</v>
      </c>
      <c r="C359" s="2">
        <f t="shared" ca="1" si="42"/>
        <v>2259235.6458015689</v>
      </c>
      <c r="D359" s="3">
        <f t="shared" ca="1" si="37"/>
        <v>525417.26804332074</v>
      </c>
      <c r="E359" s="3">
        <f t="shared" ca="1" si="38"/>
        <v>1733818.3777582482</v>
      </c>
      <c r="F359" s="3">
        <f t="shared" ca="1" si="39"/>
        <v>95266292.645624042</v>
      </c>
      <c r="G359" s="52">
        <v>54583</v>
      </c>
      <c r="H359" s="3">
        <f t="shared" ca="1" si="40"/>
        <v>2627.0863402166037</v>
      </c>
      <c r="I359" s="53">
        <f t="shared" ca="1" si="41"/>
        <v>48112.055067597612</v>
      </c>
      <c r="J359" s="55">
        <f t="shared" ca="1" si="43"/>
        <v>2309974.7872093827</v>
      </c>
      <c r="K359" s="20"/>
      <c r="L359" s="20"/>
      <c r="M359" s="20"/>
      <c r="O359" s="19">
        <f t="shared" si="44"/>
        <v>31</v>
      </c>
    </row>
    <row r="360" spans="2:15" ht="17.399999999999999" customHeight="1" x14ac:dyDescent="0.3">
      <c r="B360" s="48">
        <v>313</v>
      </c>
      <c r="C360" s="2">
        <f t="shared" ca="1" si="42"/>
        <v>2259235.6458015689</v>
      </c>
      <c r="D360" s="3">
        <f t="shared" ca="1" si="37"/>
        <v>516025.75183046359</v>
      </c>
      <c r="E360" s="3">
        <f t="shared" ca="1" si="38"/>
        <v>1743209.8939711053</v>
      </c>
      <c r="F360" s="3">
        <f t="shared" ca="1" si="39"/>
        <v>93523082.751652941</v>
      </c>
      <c r="G360" s="52">
        <v>54613</v>
      </c>
      <c r="H360" s="3">
        <f t="shared" ca="1" si="40"/>
        <v>2580.1287591523178</v>
      </c>
      <c r="I360" s="53">
        <f t="shared" ca="1" si="41"/>
        <v>45727.82046989954</v>
      </c>
      <c r="J360" s="55">
        <f t="shared" ca="1" si="43"/>
        <v>2307543.5950306207</v>
      </c>
      <c r="K360" s="20"/>
      <c r="L360" s="20"/>
      <c r="M360" s="20"/>
      <c r="O360" s="19">
        <f t="shared" si="44"/>
        <v>30</v>
      </c>
    </row>
    <row r="361" spans="2:15" ht="17.399999999999999" customHeight="1" x14ac:dyDescent="0.3">
      <c r="B361" s="48">
        <v>314</v>
      </c>
      <c r="C361" s="2">
        <f t="shared" ca="1" si="42"/>
        <v>2259235.6458015689</v>
      </c>
      <c r="D361" s="3">
        <f t="shared" ca="1" si="37"/>
        <v>506583.36490478681</v>
      </c>
      <c r="E361" s="3">
        <f t="shared" ca="1" si="38"/>
        <v>1752652.2808967819</v>
      </c>
      <c r="F361" s="3">
        <f t="shared" ca="1" si="39"/>
        <v>91770430.470756158</v>
      </c>
      <c r="G361" s="52">
        <v>54644</v>
      </c>
      <c r="H361" s="3">
        <f t="shared" ca="1" si="40"/>
        <v>2532.9168245239339</v>
      </c>
      <c r="I361" s="53">
        <f t="shared" ca="1" si="41"/>
        <v>46387.449044819856</v>
      </c>
      <c r="J361" s="55">
        <f t="shared" ca="1" si="43"/>
        <v>2308156.0116709126</v>
      </c>
      <c r="K361" s="20"/>
      <c r="L361" s="20"/>
      <c r="M361" s="20"/>
      <c r="O361" s="19">
        <f t="shared" si="44"/>
        <v>31</v>
      </c>
    </row>
    <row r="362" spans="2:15" ht="17.399999999999999" customHeight="1" x14ac:dyDescent="0.3">
      <c r="B362" s="48">
        <v>315</v>
      </c>
      <c r="C362" s="2">
        <f t="shared" ca="1" si="42"/>
        <v>2259235.6458015689</v>
      </c>
      <c r="D362" s="3">
        <f t="shared" ca="1" si="37"/>
        <v>497089.83171659586</v>
      </c>
      <c r="E362" s="3">
        <f t="shared" ca="1" si="38"/>
        <v>1762145.814084973</v>
      </c>
      <c r="F362" s="3">
        <f t="shared" ca="1" si="39"/>
        <v>90008284.656671181</v>
      </c>
      <c r="G362" s="52">
        <v>54675</v>
      </c>
      <c r="H362" s="3">
        <f t="shared" ca="1" si="40"/>
        <v>2485.4491585829792</v>
      </c>
      <c r="I362" s="53">
        <f t="shared" ca="1" si="41"/>
        <v>45518.13351349505</v>
      </c>
      <c r="J362" s="55">
        <f t="shared" ca="1" si="43"/>
        <v>2307239.2284736466</v>
      </c>
      <c r="K362" s="20"/>
      <c r="L362" s="20"/>
      <c r="M362" s="20"/>
      <c r="O362" s="19">
        <f t="shared" si="44"/>
        <v>31</v>
      </c>
    </row>
    <row r="363" spans="2:15" ht="17.399999999999999" customHeight="1" x14ac:dyDescent="0.3">
      <c r="B363" s="48">
        <v>316</v>
      </c>
      <c r="C363" s="2">
        <f t="shared" ca="1" si="42"/>
        <v>2259235.6458015689</v>
      </c>
      <c r="D363" s="3">
        <f t="shared" ca="1" si="37"/>
        <v>487544.87522363558</v>
      </c>
      <c r="E363" s="3">
        <f t="shared" ca="1" si="38"/>
        <v>1771690.7705779332</v>
      </c>
      <c r="F363" s="3">
        <f t="shared" ca="1" si="39"/>
        <v>88236593.886093244</v>
      </c>
      <c r="G363" s="52">
        <v>54705</v>
      </c>
      <c r="H363" s="3">
        <f t="shared" ca="1" si="40"/>
        <v>2437.724376118178</v>
      </c>
      <c r="I363" s="53">
        <f t="shared" ca="1" si="41"/>
        <v>43203.976635202169</v>
      </c>
      <c r="J363" s="55">
        <f t="shared" ca="1" si="43"/>
        <v>2304877.3468128894</v>
      </c>
      <c r="K363" s="20"/>
      <c r="L363" s="20"/>
      <c r="M363" s="20"/>
      <c r="O363" s="19">
        <f t="shared" si="44"/>
        <v>30</v>
      </c>
    </row>
    <row r="364" spans="2:15" ht="17.399999999999999" customHeight="1" x14ac:dyDescent="0.3">
      <c r="B364" s="48">
        <v>317</v>
      </c>
      <c r="C364" s="2">
        <f t="shared" ca="1" si="42"/>
        <v>2259235.6458015689</v>
      </c>
      <c r="D364" s="3">
        <f t="shared" ca="1" si="37"/>
        <v>477948.21688300511</v>
      </c>
      <c r="E364" s="3">
        <f t="shared" ca="1" si="38"/>
        <v>1781287.4289185638</v>
      </c>
      <c r="F364" s="3">
        <f t="shared" ca="1" si="39"/>
        <v>86455306.457174674</v>
      </c>
      <c r="G364" s="52">
        <v>54736</v>
      </c>
      <c r="H364" s="3">
        <f t="shared" ca="1" si="40"/>
        <v>2389.7410844150254</v>
      </c>
      <c r="I364" s="53">
        <f t="shared" ca="1" si="41"/>
        <v>43765.350567502253</v>
      </c>
      <c r="J364" s="55">
        <f t="shared" ca="1" si="43"/>
        <v>2305390.7374534863</v>
      </c>
      <c r="K364" s="20"/>
      <c r="L364" s="20"/>
      <c r="M364" s="20"/>
      <c r="O364" s="19">
        <f t="shared" si="44"/>
        <v>31</v>
      </c>
    </row>
    <row r="365" spans="2:15" ht="17.399999999999999" customHeight="1" x14ac:dyDescent="0.3">
      <c r="B365" s="48">
        <v>318</v>
      </c>
      <c r="C365" s="2">
        <f t="shared" ca="1" si="42"/>
        <v>2259235.6458015689</v>
      </c>
      <c r="D365" s="3">
        <f t="shared" ca="1" si="37"/>
        <v>468299.57664302952</v>
      </c>
      <c r="E365" s="3">
        <f t="shared" ca="1" si="38"/>
        <v>1790936.0691585394</v>
      </c>
      <c r="F365" s="3">
        <f t="shared" ca="1" si="39"/>
        <v>84664370.388016135</v>
      </c>
      <c r="G365" s="52">
        <v>54766</v>
      </c>
      <c r="H365" s="3">
        <f t="shared" ca="1" si="40"/>
        <v>2341.4978832151478</v>
      </c>
      <c r="I365" s="53">
        <f t="shared" ca="1" si="41"/>
        <v>41498.547099443844</v>
      </c>
      <c r="J365" s="55">
        <f t="shared" ca="1" si="43"/>
        <v>2303075.6907842276</v>
      </c>
      <c r="K365" s="20"/>
      <c r="L365" s="20"/>
      <c r="M365" s="20"/>
      <c r="O365" s="19">
        <f t="shared" si="44"/>
        <v>30</v>
      </c>
    </row>
    <row r="366" spans="2:15" ht="17.399999999999999" customHeight="1" x14ac:dyDescent="0.3">
      <c r="B366" s="48">
        <v>319</v>
      </c>
      <c r="C366" s="2">
        <f t="shared" ca="1" si="42"/>
        <v>2259235.6458015689</v>
      </c>
      <c r="D366" s="3">
        <f t="shared" ca="1" si="37"/>
        <v>458598.67293508741</v>
      </c>
      <c r="E366" s="3">
        <f t="shared" ca="1" si="38"/>
        <v>1800636.9728664814</v>
      </c>
      <c r="F366" s="3">
        <f t="shared" ca="1" si="39"/>
        <v>82863733.415149659</v>
      </c>
      <c r="G366" s="52">
        <v>54797</v>
      </c>
      <c r="H366" s="3">
        <f t="shared" ca="1" si="40"/>
        <v>2292.9933646754371</v>
      </c>
      <c r="I366" s="53">
        <f t="shared" ca="1" si="41"/>
        <v>41993.527712455994</v>
      </c>
      <c r="J366" s="55">
        <f t="shared" ca="1" si="43"/>
        <v>2303522.1668787003</v>
      </c>
      <c r="K366" s="20"/>
      <c r="L366" s="20"/>
      <c r="M366" s="20"/>
      <c r="O366" s="19">
        <f t="shared" si="44"/>
        <v>31</v>
      </c>
    </row>
    <row r="367" spans="2:15" ht="17.399999999999999" customHeight="1" x14ac:dyDescent="0.3">
      <c r="B367" s="48">
        <v>320</v>
      </c>
      <c r="C367" s="2">
        <f t="shared" ca="1" si="42"/>
        <v>2259235.6458015689</v>
      </c>
      <c r="D367" s="3">
        <f t="shared" ca="1" si="37"/>
        <v>448845.22266539402</v>
      </c>
      <c r="E367" s="3">
        <f t="shared" ca="1" si="38"/>
        <v>1810390.4231361749</v>
      </c>
      <c r="F367" s="3">
        <f t="shared" ca="1" si="39"/>
        <v>81053342.992013484</v>
      </c>
      <c r="G367" s="52">
        <v>54828</v>
      </c>
      <c r="H367" s="3">
        <f t="shared" ca="1" si="40"/>
        <v>2244.2261133269699</v>
      </c>
      <c r="I367" s="53">
        <f t="shared" ca="1" si="41"/>
        <v>41100.411773914231</v>
      </c>
      <c r="J367" s="55">
        <f t="shared" ca="1" si="43"/>
        <v>2302580.2836888097</v>
      </c>
      <c r="K367" s="20"/>
      <c r="L367" s="20"/>
      <c r="M367" s="20"/>
      <c r="O367" s="19">
        <f t="shared" si="44"/>
        <v>31</v>
      </c>
    </row>
    <row r="368" spans="2:15" ht="17.399999999999999" customHeight="1" x14ac:dyDescent="0.3">
      <c r="B368" s="48">
        <v>321</v>
      </c>
      <c r="C368" s="2">
        <f t="shared" ca="1" si="42"/>
        <v>2259235.6458015689</v>
      </c>
      <c r="D368" s="3">
        <f t="shared" ref="D368:D407" ca="1" si="45">+F367*(($H$6/100)/$H$9)</f>
        <v>439038.94120673975</v>
      </c>
      <c r="E368" s="3">
        <f t="shared" ref="E368:E407" ca="1" si="46">+C368-D368</f>
        <v>1820196.7045948291</v>
      </c>
      <c r="F368" s="3">
        <f t="shared" ref="F368:F407" ca="1" si="47">IF(F367&lt;1,0,+F367-E368)</f>
        <v>79233146.287418649</v>
      </c>
      <c r="G368" s="52">
        <v>54856</v>
      </c>
      <c r="H368" s="3">
        <f t="shared" ref="H368:H407" ca="1" si="48">+D368*$H$7/100</f>
        <v>2195.1947060336988</v>
      </c>
      <c r="I368" s="53">
        <f t="shared" ref="I368:I407" ca="1" si="49">+F367*$R$41*O368</f>
        <v>36311.897660422037</v>
      </c>
      <c r="J368" s="55">
        <f t="shared" ca="1" si="43"/>
        <v>2297742.7381680249</v>
      </c>
      <c r="K368" s="20"/>
      <c r="L368" s="20"/>
      <c r="M368" s="20"/>
      <c r="O368" s="19">
        <f t="shared" si="44"/>
        <v>28</v>
      </c>
    </row>
    <row r="369" spans="2:15" ht="17.399999999999999" customHeight="1" x14ac:dyDescent="0.3">
      <c r="B369" s="48">
        <v>322</v>
      </c>
      <c r="C369" s="2">
        <f t="shared" ref="C369:C407" ca="1" si="50">IF(F368&lt;1,0,+$H$8)</f>
        <v>2259235.6458015689</v>
      </c>
      <c r="D369" s="3">
        <f t="shared" ca="1" si="45"/>
        <v>429179.54239018436</v>
      </c>
      <c r="E369" s="3">
        <f t="shared" ca="1" si="46"/>
        <v>1830056.1034113844</v>
      </c>
      <c r="F369" s="3">
        <f t="shared" ca="1" si="47"/>
        <v>77403090.184007257</v>
      </c>
      <c r="G369" s="52">
        <v>54887</v>
      </c>
      <c r="H369" s="3">
        <f t="shared" ca="1" si="48"/>
        <v>2145.8977119509218</v>
      </c>
      <c r="I369" s="53">
        <f t="shared" ca="1" si="49"/>
        <v>39299.640558559651</v>
      </c>
      <c r="J369" s="55">
        <f t="shared" ref="J369:J407" ca="1" si="51">+C369+H369+I369</f>
        <v>2300681.1840720791</v>
      </c>
      <c r="K369" s="20"/>
      <c r="L369" s="20"/>
      <c r="M369" s="20"/>
      <c r="O369" s="19">
        <f t="shared" ref="O369:O407" si="52">+G369-G368</f>
        <v>31</v>
      </c>
    </row>
    <row r="370" spans="2:15" ht="17.399999999999999" customHeight="1" x14ac:dyDescent="0.3">
      <c r="B370" s="48">
        <v>323</v>
      </c>
      <c r="C370" s="2">
        <f t="shared" ca="1" si="50"/>
        <v>2259235.6458015689</v>
      </c>
      <c r="D370" s="3">
        <f t="shared" ca="1" si="45"/>
        <v>419266.73849670601</v>
      </c>
      <c r="E370" s="3">
        <f t="shared" ca="1" si="46"/>
        <v>1839968.907304863</v>
      </c>
      <c r="F370" s="3">
        <f t="shared" ca="1" si="47"/>
        <v>75563121.276702389</v>
      </c>
      <c r="G370" s="52">
        <v>54917</v>
      </c>
      <c r="H370" s="3">
        <f t="shared" ca="1" si="48"/>
        <v>2096.3336924835298</v>
      </c>
      <c r="I370" s="53">
        <f t="shared" ca="1" si="49"/>
        <v>37153.483288323485</v>
      </c>
      <c r="J370" s="55">
        <f t="shared" ca="1" si="51"/>
        <v>2298485.462782376</v>
      </c>
      <c r="K370" s="20"/>
      <c r="L370" s="20"/>
      <c r="M370" s="20"/>
      <c r="O370" s="19">
        <f t="shared" si="52"/>
        <v>30</v>
      </c>
    </row>
    <row r="371" spans="2:15" ht="17.399999999999999" customHeight="1" x14ac:dyDescent="0.3">
      <c r="B371" s="48">
        <v>324</v>
      </c>
      <c r="C371" s="2">
        <f t="shared" ca="1" si="50"/>
        <v>2259235.6458015689</v>
      </c>
      <c r="D371" s="3">
        <f t="shared" ca="1" si="45"/>
        <v>409300.24024880462</v>
      </c>
      <c r="E371" s="3">
        <f t="shared" ca="1" si="46"/>
        <v>1849935.4055527642</v>
      </c>
      <c r="F371" s="3">
        <f t="shared" ca="1" si="47"/>
        <v>73713185.871149629</v>
      </c>
      <c r="G371" s="52">
        <v>54948</v>
      </c>
      <c r="H371" s="3">
        <f t="shared" ca="1" si="48"/>
        <v>2046.5012012440232</v>
      </c>
      <c r="I371" s="53">
        <f t="shared" ca="1" si="49"/>
        <v>37479.308153244383</v>
      </c>
      <c r="J371" s="55">
        <f t="shared" ca="1" si="51"/>
        <v>2298761.4551560571</v>
      </c>
      <c r="K371" s="20"/>
      <c r="L371" s="20"/>
      <c r="M371" s="20"/>
      <c r="O371" s="19">
        <f t="shared" si="52"/>
        <v>31</v>
      </c>
    </row>
    <row r="372" spans="2:15" ht="17.399999999999999" customHeight="1" x14ac:dyDescent="0.3">
      <c r="B372" s="48">
        <v>325</v>
      </c>
      <c r="C372" s="2">
        <f t="shared" ca="1" si="50"/>
        <v>2259235.6458015689</v>
      </c>
      <c r="D372" s="3">
        <f t="shared" ca="1" si="45"/>
        <v>399279.75680206052</v>
      </c>
      <c r="E372" s="3">
        <f t="shared" ca="1" si="46"/>
        <v>1859955.8889995082</v>
      </c>
      <c r="F372" s="3">
        <f t="shared" ca="1" si="47"/>
        <v>71853229.982150123</v>
      </c>
      <c r="G372" s="52">
        <v>54978</v>
      </c>
      <c r="H372" s="3">
        <f t="shared" ca="1" si="48"/>
        <v>1996.3987840103027</v>
      </c>
      <c r="I372" s="53">
        <f t="shared" ca="1" si="49"/>
        <v>35382.329218151819</v>
      </c>
      <c r="J372" s="55">
        <f t="shared" ca="1" si="51"/>
        <v>2296614.3738037311</v>
      </c>
      <c r="K372" s="20"/>
      <c r="L372" s="20"/>
      <c r="M372" s="20"/>
      <c r="O372" s="19">
        <f t="shared" si="52"/>
        <v>30</v>
      </c>
    </row>
    <row r="373" spans="2:15" ht="17.399999999999999" customHeight="1" x14ac:dyDescent="0.3">
      <c r="B373" s="48">
        <v>326</v>
      </c>
      <c r="C373" s="2">
        <f t="shared" ca="1" si="50"/>
        <v>2259235.6458015689</v>
      </c>
      <c r="D373" s="3">
        <f t="shared" ca="1" si="45"/>
        <v>389204.99573664652</v>
      </c>
      <c r="E373" s="3">
        <f t="shared" ca="1" si="46"/>
        <v>1870030.6500649224</v>
      </c>
      <c r="F373" s="3">
        <f t="shared" ca="1" si="47"/>
        <v>69983199.332085207</v>
      </c>
      <c r="G373" s="52">
        <v>55009</v>
      </c>
      <c r="H373" s="3">
        <f t="shared" ca="1" si="48"/>
        <v>1946.0249786832326</v>
      </c>
      <c r="I373" s="53">
        <f t="shared" ca="1" si="49"/>
        <v>35639.202071146465</v>
      </c>
      <c r="J373" s="55">
        <f t="shared" ca="1" si="51"/>
        <v>2296820.8728513988</v>
      </c>
      <c r="K373" s="20"/>
      <c r="L373" s="20"/>
      <c r="M373" s="20"/>
      <c r="O373" s="19">
        <f t="shared" si="52"/>
        <v>31</v>
      </c>
    </row>
    <row r="374" spans="2:15" ht="17.399999999999999" customHeight="1" x14ac:dyDescent="0.3">
      <c r="B374" s="48">
        <v>327</v>
      </c>
      <c r="C374" s="2">
        <f t="shared" ca="1" si="50"/>
        <v>2259235.6458015689</v>
      </c>
      <c r="D374" s="3">
        <f t="shared" ca="1" si="45"/>
        <v>379075.6630487949</v>
      </c>
      <c r="E374" s="3">
        <f t="shared" ca="1" si="46"/>
        <v>1880159.9827527739</v>
      </c>
      <c r="F374" s="3">
        <f t="shared" ca="1" si="47"/>
        <v>68103039.349332437</v>
      </c>
      <c r="G374" s="52">
        <v>55040</v>
      </c>
      <c r="H374" s="3">
        <f t="shared" ca="1" si="48"/>
        <v>1895.3783152439746</v>
      </c>
      <c r="I374" s="53">
        <f t="shared" ca="1" si="49"/>
        <v>34711.666868714259</v>
      </c>
      <c r="J374" s="55">
        <f t="shared" ca="1" si="51"/>
        <v>2295842.6909855269</v>
      </c>
      <c r="K374" s="20"/>
      <c r="L374" s="20"/>
      <c r="M374" s="20"/>
      <c r="O374" s="19">
        <f t="shared" si="52"/>
        <v>31</v>
      </c>
    </row>
    <row r="375" spans="2:15" ht="17.399999999999999" customHeight="1" x14ac:dyDescent="0.3">
      <c r="B375" s="48">
        <v>328</v>
      </c>
      <c r="C375" s="2">
        <f t="shared" ca="1" si="50"/>
        <v>2259235.6458015689</v>
      </c>
      <c r="D375" s="3">
        <f t="shared" ca="1" si="45"/>
        <v>368891.46314221737</v>
      </c>
      <c r="E375" s="3">
        <f t="shared" ca="1" si="46"/>
        <v>1890344.1826593515</v>
      </c>
      <c r="F375" s="3">
        <f t="shared" ca="1" si="47"/>
        <v>66212695.166673087</v>
      </c>
      <c r="G375" s="52">
        <v>55070</v>
      </c>
      <c r="H375" s="3">
        <f t="shared" ca="1" si="48"/>
        <v>1844.4573157110869</v>
      </c>
      <c r="I375" s="53">
        <f t="shared" ca="1" si="49"/>
        <v>32689.458887679568</v>
      </c>
      <c r="J375" s="55">
        <f t="shared" ca="1" si="51"/>
        <v>2293769.5620049597</v>
      </c>
      <c r="K375" s="20"/>
      <c r="L375" s="20"/>
      <c r="M375" s="20"/>
      <c r="O375" s="19">
        <f t="shared" si="52"/>
        <v>30</v>
      </c>
    </row>
    <row r="376" spans="2:15" ht="17.399999999999999" customHeight="1" x14ac:dyDescent="0.3">
      <c r="B376" s="48">
        <v>329</v>
      </c>
      <c r="C376" s="2">
        <f t="shared" ca="1" si="50"/>
        <v>2259235.6458015689</v>
      </c>
      <c r="D376" s="3">
        <f t="shared" ca="1" si="45"/>
        <v>358652.09881947923</v>
      </c>
      <c r="E376" s="3">
        <f t="shared" ca="1" si="46"/>
        <v>1900583.5469820895</v>
      </c>
      <c r="F376" s="3">
        <f t="shared" ca="1" si="47"/>
        <v>64312111.619690999</v>
      </c>
      <c r="G376" s="52">
        <v>55101</v>
      </c>
      <c r="H376" s="3">
        <f t="shared" ca="1" si="48"/>
        <v>1793.2604940973961</v>
      </c>
      <c r="I376" s="53">
        <f t="shared" ca="1" si="49"/>
        <v>32841.496802669848</v>
      </c>
      <c r="J376" s="55">
        <f t="shared" ca="1" si="51"/>
        <v>2293870.4030983364</v>
      </c>
      <c r="K376" s="20"/>
      <c r="L376" s="20"/>
      <c r="M376" s="20"/>
      <c r="O376" s="19">
        <f t="shared" si="52"/>
        <v>31</v>
      </c>
    </row>
    <row r="377" spans="2:15" ht="17.399999999999999" customHeight="1" x14ac:dyDescent="0.3">
      <c r="B377" s="48">
        <v>330</v>
      </c>
      <c r="C377" s="2">
        <f t="shared" ca="1" si="50"/>
        <v>2259235.6458015689</v>
      </c>
      <c r="D377" s="3">
        <f t="shared" ca="1" si="45"/>
        <v>348357.27127332625</v>
      </c>
      <c r="E377" s="3">
        <f t="shared" ca="1" si="46"/>
        <v>1910878.3745282427</v>
      </c>
      <c r="F377" s="3">
        <f t="shared" ca="1" si="47"/>
        <v>62401233.245162755</v>
      </c>
      <c r="G377" s="52">
        <v>55131</v>
      </c>
      <c r="H377" s="3">
        <f t="shared" ca="1" si="48"/>
        <v>1741.7863563666313</v>
      </c>
      <c r="I377" s="53">
        <f t="shared" ca="1" si="49"/>
        <v>30869.813577451678</v>
      </c>
      <c r="J377" s="55">
        <f t="shared" ca="1" si="51"/>
        <v>2291847.2457353873</v>
      </c>
      <c r="K377" s="20"/>
      <c r="L377" s="20"/>
      <c r="M377" s="20"/>
      <c r="O377" s="19">
        <f t="shared" si="52"/>
        <v>30</v>
      </c>
    </row>
    <row r="378" spans="2:15" ht="17.399999999999999" customHeight="1" x14ac:dyDescent="0.3">
      <c r="B378" s="48">
        <v>331</v>
      </c>
      <c r="C378" s="2">
        <f t="shared" ca="1" si="50"/>
        <v>2259235.6458015689</v>
      </c>
      <c r="D378" s="3">
        <f t="shared" ca="1" si="45"/>
        <v>338006.68007796496</v>
      </c>
      <c r="E378" s="3">
        <f t="shared" ca="1" si="46"/>
        <v>1921228.965723604</v>
      </c>
      <c r="F378" s="3">
        <f t="shared" ca="1" si="47"/>
        <v>60480004.279439151</v>
      </c>
      <c r="G378" s="52">
        <v>55162</v>
      </c>
      <c r="H378" s="3">
        <f t="shared" ca="1" si="48"/>
        <v>1690.0334003898249</v>
      </c>
      <c r="I378" s="53">
        <f t="shared" ca="1" si="49"/>
        <v>30951.011689600724</v>
      </c>
      <c r="J378" s="55">
        <f t="shared" ca="1" si="51"/>
        <v>2291876.6908915592</v>
      </c>
      <c r="K378" s="20"/>
      <c r="L378" s="20"/>
      <c r="M378" s="20"/>
      <c r="O378" s="19">
        <f t="shared" si="52"/>
        <v>31</v>
      </c>
    </row>
    <row r="379" spans="2:15" ht="17.399999999999999" customHeight="1" x14ac:dyDescent="0.3">
      <c r="B379" s="48">
        <v>332</v>
      </c>
      <c r="C379" s="2">
        <f t="shared" ca="1" si="50"/>
        <v>2259235.6458015689</v>
      </c>
      <c r="D379" s="3">
        <f t="shared" ca="1" si="45"/>
        <v>327600.02318029542</v>
      </c>
      <c r="E379" s="3">
        <f t="shared" ca="1" si="46"/>
        <v>1931635.6226212734</v>
      </c>
      <c r="F379" s="3">
        <f t="shared" ca="1" si="47"/>
        <v>58548368.656817876</v>
      </c>
      <c r="G379" s="52">
        <v>55193</v>
      </c>
      <c r="H379" s="3">
        <f t="shared" ca="1" si="48"/>
        <v>1638.0001159014771</v>
      </c>
      <c r="I379" s="53">
        <f t="shared" ca="1" si="49"/>
        <v>29998.08212260182</v>
      </c>
      <c r="J379" s="55">
        <f t="shared" ca="1" si="51"/>
        <v>2290871.7280400726</v>
      </c>
      <c r="K379" s="20"/>
      <c r="L379" s="20"/>
      <c r="M379" s="20"/>
      <c r="O379" s="19">
        <f t="shared" si="52"/>
        <v>31</v>
      </c>
    </row>
    <row r="380" spans="2:15" ht="17.399999999999999" customHeight="1" x14ac:dyDescent="0.3">
      <c r="B380" s="48">
        <v>333</v>
      </c>
      <c r="C380" s="2">
        <f t="shared" ca="1" si="50"/>
        <v>2259235.6458015689</v>
      </c>
      <c r="D380" s="3">
        <f t="shared" ca="1" si="45"/>
        <v>317136.99689109682</v>
      </c>
      <c r="E380" s="3">
        <f t="shared" ca="1" si="46"/>
        <v>1942098.6489104722</v>
      </c>
      <c r="F380" s="3">
        <f t="shared" ca="1" si="47"/>
        <v>56606270.007907405</v>
      </c>
      <c r="G380" s="52">
        <v>55221</v>
      </c>
      <c r="H380" s="3">
        <f t="shared" ca="1" si="48"/>
        <v>1585.684984455484</v>
      </c>
      <c r="I380" s="53">
        <f t="shared" ca="1" si="49"/>
        <v>26229.669158254408</v>
      </c>
      <c r="J380" s="55">
        <f t="shared" ca="1" si="51"/>
        <v>2287050.9999442785</v>
      </c>
      <c r="K380" s="20"/>
      <c r="L380" s="20"/>
      <c r="M380" s="20"/>
      <c r="O380" s="19">
        <f t="shared" si="52"/>
        <v>28</v>
      </c>
    </row>
    <row r="381" spans="2:15" ht="17.399999999999999" customHeight="1" x14ac:dyDescent="0.3">
      <c r="B381" s="48">
        <v>334</v>
      </c>
      <c r="C381" s="2">
        <f t="shared" ca="1" si="50"/>
        <v>2259235.6458015689</v>
      </c>
      <c r="D381" s="3">
        <f t="shared" ca="1" si="45"/>
        <v>306617.2958761651</v>
      </c>
      <c r="E381" s="3">
        <f t="shared" ca="1" si="46"/>
        <v>1952618.3499254037</v>
      </c>
      <c r="F381" s="3">
        <f t="shared" ca="1" si="47"/>
        <v>54653651.657981999</v>
      </c>
      <c r="G381" s="52">
        <v>55252</v>
      </c>
      <c r="H381" s="3">
        <f t="shared" ca="1" si="48"/>
        <v>1533.0864793808255</v>
      </c>
      <c r="I381" s="53">
        <f t="shared" ca="1" si="49"/>
        <v>28076.709923922073</v>
      </c>
      <c r="J381" s="55">
        <f t="shared" ca="1" si="51"/>
        <v>2288845.4422048717</v>
      </c>
      <c r="K381" s="20"/>
      <c r="L381" s="20"/>
      <c r="M381" s="20"/>
      <c r="O381" s="19">
        <f t="shared" si="52"/>
        <v>31</v>
      </c>
    </row>
    <row r="382" spans="2:15" ht="17.399999999999999" customHeight="1" x14ac:dyDescent="0.3">
      <c r="B382" s="48">
        <v>335</v>
      </c>
      <c r="C382" s="2">
        <f t="shared" ca="1" si="50"/>
        <v>2259235.6458015689</v>
      </c>
      <c r="D382" s="3">
        <f t="shared" ca="1" si="45"/>
        <v>296040.61314740253</v>
      </c>
      <c r="E382" s="3">
        <f t="shared" ca="1" si="46"/>
        <v>1963195.0326541662</v>
      </c>
      <c r="F382" s="3">
        <f t="shared" ca="1" si="47"/>
        <v>52690456.625327833</v>
      </c>
      <c r="G382" s="52">
        <v>55282</v>
      </c>
      <c r="H382" s="3">
        <f t="shared" ca="1" si="48"/>
        <v>1480.2030657370126</v>
      </c>
      <c r="I382" s="53">
        <f t="shared" ca="1" si="49"/>
        <v>26233.752795831359</v>
      </c>
      <c r="J382" s="55">
        <f t="shared" ca="1" si="51"/>
        <v>2286949.6016631373</v>
      </c>
      <c r="K382" s="20"/>
      <c r="L382" s="20"/>
      <c r="M382" s="20"/>
      <c r="O382" s="19">
        <f t="shared" si="52"/>
        <v>30</v>
      </c>
    </row>
    <row r="383" spans="2:15" ht="17.399999999999999" customHeight="1" x14ac:dyDescent="0.3">
      <c r="B383" s="48">
        <v>336</v>
      </c>
      <c r="C383" s="2">
        <f t="shared" ca="1" si="50"/>
        <v>2259235.6458015689</v>
      </c>
      <c r="D383" s="3">
        <f t="shared" ca="1" si="45"/>
        <v>285406.6400538591</v>
      </c>
      <c r="E383" s="3">
        <f t="shared" ca="1" si="46"/>
        <v>1973829.0057477099</v>
      </c>
      <c r="F383" s="3">
        <f t="shared" ca="1" si="47"/>
        <v>50716627.61958012</v>
      </c>
      <c r="G383" s="52">
        <v>55313</v>
      </c>
      <c r="H383" s="3">
        <f t="shared" ca="1" si="48"/>
        <v>1427.0332002692955</v>
      </c>
      <c r="I383" s="53">
        <f t="shared" ca="1" si="49"/>
        <v>26134.466486162604</v>
      </c>
      <c r="J383" s="55">
        <f t="shared" ca="1" si="51"/>
        <v>2286797.1454880005</v>
      </c>
      <c r="K383" s="20"/>
      <c r="L383" s="20"/>
      <c r="M383" s="20"/>
      <c r="O383" s="19">
        <f t="shared" si="52"/>
        <v>31</v>
      </c>
    </row>
    <row r="384" spans="2:15" ht="17.399999999999999" customHeight="1" x14ac:dyDescent="0.3">
      <c r="B384" s="48">
        <v>337</v>
      </c>
      <c r="C384" s="2">
        <f t="shared" ca="1" si="50"/>
        <v>2259235.6458015689</v>
      </c>
      <c r="D384" s="3">
        <f t="shared" ca="1" si="45"/>
        <v>274715.06627272564</v>
      </c>
      <c r="E384" s="3">
        <f t="shared" ca="1" si="46"/>
        <v>1984520.5795288433</v>
      </c>
      <c r="F384" s="3">
        <f t="shared" ca="1" si="47"/>
        <v>48732107.040051274</v>
      </c>
      <c r="G384" s="52">
        <v>55343</v>
      </c>
      <c r="H384" s="3">
        <f t="shared" ca="1" si="48"/>
        <v>1373.5753313636283</v>
      </c>
      <c r="I384" s="53">
        <f t="shared" ca="1" si="49"/>
        <v>24343.981257398456</v>
      </c>
      <c r="J384" s="55">
        <f t="shared" ca="1" si="51"/>
        <v>2284953.2023903313</v>
      </c>
      <c r="K384" s="20"/>
      <c r="L384" s="20"/>
      <c r="M384" s="20"/>
      <c r="O384" s="19">
        <f t="shared" si="52"/>
        <v>30</v>
      </c>
    </row>
    <row r="385" spans="2:15" ht="17.399999999999999" customHeight="1" x14ac:dyDescent="0.3">
      <c r="B385" s="48">
        <v>338</v>
      </c>
      <c r="C385" s="2">
        <f t="shared" ca="1" si="50"/>
        <v>2259235.6458015689</v>
      </c>
      <c r="D385" s="3">
        <f t="shared" ca="1" si="45"/>
        <v>263965.57980027772</v>
      </c>
      <c r="E385" s="3">
        <f t="shared" ca="1" si="46"/>
        <v>1995270.0660012912</v>
      </c>
      <c r="F385" s="3">
        <f t="shared" ca="1" si="47"/>
        <v>46736836.974049985</v>
      </c>
      <c r="G385" s="52">
        <v>55374</v>
      </c>
      <c r="H385" s="3">
        <f t="shared" ca="1" si="48"/>
        <v>1319.8278990013887</v>
      </c>
      <c r="I385" s="53">
        <f t="shared" ca="1" si="49"/>
        <v>24171.125091865433</v>
      </c>
      <c r="J385" s="55">
        <f t="shared" ca="1" si="51"/>
        <v>2284726.5987924361</v>
      </c>
      <c r="K385" s="20"/>
      <c r="L385" s="20"/>
      <c r="M385" s="20"/>
      <c r="O385" s="19">
        <f t="shared" si="52"/>
        <v>31</v>
      </c>
    </row>
    <row r="386" spans="2:15" ht="17.399999999999999" customHeight="1" x14ac:dyDescent="0.3">
      <c r="B386" s="48">
        <v>339</v>
      </c>
      <c r="C386" s="2">
        <f t="shared" ca="1" si="50"/>
        <v>2259235.6458015689</v>
      </c>
      <c r="D386" s="3">
        <f t="shared" ca="1" si="45"/>
        <v>253157.86694277075</v>
      </c>
      <c r="E386" s="3">
        <f t="shared" ca="1" si="46"/>
        <v>2006077.7788587981</v>
      </c>
      <c r="F386" s="3">
        <f t="shared" ca="1" si="47"/>
        <v>44730759.19519119</v>
      </c>
      <c r="G386" s="52">
        <v>55405</v>
      </c>
      <c r="H386" s="3">
        <f t="shared" ca="1" si="48"/>
        <v>1265.7893347138538</v>
      </c>
      <c r="I386" s="53">
        <f t="shared" ca="1" si="49"/>
        <v>23181.471139128793</v>
      </c>
      <c r="J386" s="55">
        <f t="shared" ca="1" si="51"/>
        <v>2283682.9062754116</v>
      </c>
      <c r="K386" s="20"/>
      <c r="L386" s="20"/>
      <c r="M386" s="20"/>
      <c r="O386" s="19">
        <f t="shared" si="52"/>
        <v>31</v>
      </c>
    </row>
    <row r="387" spans="2:15" ht="17.399999999999999" customHeight="1" x14ac:dyDescent="0.3">
      <c r="B387" s="48">
        <v>340</v>
      </c>
      <c r="C387" s="2">
        <f t="shared" ca="1" si="50"/>
        <v>2259235.6458015689</v>
      </c>
      <c r="D387" s="3">
        <f t="shared" ca="1" si="45"/>
        <v>242291.61230728563</v>
      </c>
      <c r="E387" s="3">
        <f t="shared" ca="1" si="46"/>
        <v>2016944.0334942832</v>
      </c>
      <c r="F387" s="3">
        <f t="shared" ca="1" si="47"/>
        <v>42713815.161696903</v>
      </c>
      <c r="G387" s="52">
        <v>55435</v>
      </c>
      <c r="H387" s="3">
        <f t="shared" ca="1" si="48"/>
        <v>1211.4580615364282</v>
      </c>
      <c r="I387" s="53">
        <f t="shared" ca="1" si="49"/>
        <v>21470.76441369177</v>
      </c>
      <c r="J387" s="55">
        <f t="shared" ca="1" si="51"/>
        <v>2281917.8682767968</v>
      </c>
      <c r="K387" s="20"/>
      <c r="L387" s="20"/>
      <c r="M387" s="20"/>
      <c r="O387" s="19">
        <f t="shared" si="52"/>
        <v>30</v>
      </c>
    </row>
    <row r="388" spans="2:15" ht="17.399999999999999" customHeight="1" x14ac:dyDescent="0.3">
      <c r="B388" s="48">
        <v>341</v>
      </c>
      <c r="C388" s="2">
        <f t="shared" ca="1" si="50"/>
        <v>2259235.6458015689</v>
      </c>
      <c r="D388" s="3">
        <f t="shared" ca="1" si="45"/>
        <v>231366.49879252492</v>
      </c>
      <c r="E388" s="3">
        <f t="shared" ca="1" si="46"/>
        <v>2027869.147009044</v>
      </c>
      <c r="F388" s="3">
        <f t="shared" ca="1" si="47"/>
        <v>40685946.014687859</v>
      </c>
      <c r="G388" s="52">
        <v>55466</v>
      </c>
      <c r="H388" s="3">
        <f t="shared" ca="1" si="48"/>
        <v>1156.8324939626245</v>
      </c>
      <c r="I388" s="53">
        <f t="shared" ca="1" si="49"/>
        <v>21186.052320201663</v>
      </c>
      <c r="J388" s="55">
        <f t="shared" ca="1" si="51"/>
        <v>2281578.5306157335</v>
      </c>
      <c r="K388" s="20"/>
      <c r="L388" s="20"/>
      <c r="M388" s="20"/>
      <c r="O388" s="19">
        <f t="shared" si="52"/>
        <v>31</v>
      </c>
    </row>
    <row r="389" spans="2:15" ht="17.399999999999999" customHeight="1" x14ac:dyDescent="0.3">
      <c r="B389" s="48">
        <v>342</v>
      </c>
      <c r="C389" s="2">
        <f t="shared" ca="1" si="50"/>
        <v>2259235.6458015689</v>
      </c>
      <c r="D389" s="3">
        <f t="shared" ca="1" si="45"/>
        <v>220382.20757955924</v>
      </c>
      <c r="E389" s="3">
        <f t="shared" ca="1" si="46"/>
        <v>2038853.4382220097</v>
      </c>
      <c r="F389" s="3">
        <f t="shared" ca="1" si="47"/>
        <v>38647092.576465845</v>
      </c>
      <c r="G389" s="52">
        <v>55496</v>
      </c>
      <c r="H389" s="3">
        <f t="shared" ca="1" si="48"/>
        <v>1101.9110378977962</v>
      </c>
      <c r="I389" s="53">
        <f t="shared" ca="1" si="49"/>
        <v>19529.254087050173</v>
      </c>
      <c r="J389" s="55">
        <f t="shared" ca="1" si="51"/>
        <v>2279866.8109265165</v>
      </c>
      <c r="K389" s="20"/>
      <c r="L389" s="20"/>
      <c r="M389" s="20"/>
      <c r="O389" s="19">
        <f t="shared" si="52"/>
        <v>30</v>
      </c>
    </row>
    <row r="390" spans="2:15" ht="17.399999999999999" customHeight="1" x14ac:dyDescent="0.3">
      <c r="B390" s="48">
        <v>343</v>
      </c>
      <c r="C390" s="2">
        <f t="shared" ca="1" si="50"/>
        <v>2259235.6458015689</v>
      </c>
      <c r="D390" s="3">
        <f t="shared" ca="1" si="45"/>
        <v>209338.41812252335</v>
      </c>
      <c r="E390" s="3">
        <f t="shared" ca="1" si="46"/>
        <v>2049897.2276790454</v>
      </c>
      <c r="F390" s="3">
        <f t="shared" ca="1" si="47"/>
        <v>36597195.348786801</v>
      </c>
      <c r="G390" s="52">
        <v>55527</v>
      </c>
      <c r="H390" s="3">
        <f t="shared" ca="1" si="48"/>
        <v>1046.6920906126168</v>
      </c>
      <c r="I390" s="53">
        <f t="shared" ca="1" si="49"/>
        <v>19168.957917927059</v>
      </c>
      <c r="J390" s="55">
        <f t="shared" ca="1" si="51"/>
        <v>2279451.2958101085</v>
      </c>
      <c r="K390" s="20"/>
      <c r="L390" s="20"/>
      <c r="M390" s="20"/>
      <c r="O390" s="19">
        <f t="shared" si="52"/>
        <v>31</v>
      </c>
    </row>
    <row r="391" spans="2:15" ht="17.399999999999999" customHeight="1" x14ac:dyDescent="0.3">
      <c r="B391" s="48">
        <v>344</v>
      </c>
      <c r="C391" s="2">
        <f t="shared" ca="1" si="50"/>
        <v>2259235.6458015689</v>
      </c>
      <c r="D391" s="3">
        <f t="shared" ca="1" si="45"/>
        <v>198234.80813926185</v>
      </c>
      <c r="E391" s="3">
        <f t="shared" ca="1" si="46"/>
        <v>2061000.8376623071</v>
      </c>
      <c r="F391" s="3">
        <f t="shared" ca="1" si="47"/>
        <v>34536194.511124492</v>
      </c>
      <c r="G391" s="52">
        <v>55558</v>
      </c>
      <c r="H391" s="3">
        <f t="shared" ca="1" si="48"/>
        <v>991.17404069630925</v>
      </c>
      <c r="I391" s="53">
        <f t="shared" ca="1" si="49"/>
        <v>18152.208892998253</v>
      </c>
      <c r="J391" s="55">
        <f t="shared" ca="1" si="51"/>
        <v>2278379.0287352633</v>
      </c>
      <c r="K391" s="20"/>
      <c r="L391" s="20"/>
      <c r="M391" s="20"/>
      <c r="O391" s="19">
        <f t="shared" si="52"/>
        <v>31</v>
      </c>
    </row>
    <row r="392" spans="2:15" ht="17.399999999999999" customHeight="1" x14ac:dyDescent="0.3">
      <c r="B392" s="48">
        <v>345</v>
      </c>
      <c r="C392" s="2">
        <f t="shared" ca="1" si="50"/>
        <v>2259235.6458015689</v>
      </c>
      <c r="D392" s="3">
        <f t="shared" ca="1" si="45"/>
        <v>187071.05360192433</v>
      </c>
      <c r="E392" s="3">
        <f t="shared" ca="1" si="46"/>
        <v>2072164.5921996445</v>
      </c>
      <c r="F392" s="3">
        <f t="shared" ca="1" si="47"/>
        <v>32464029.918924846</v>
      </c>
      <c r="G392" s="52">
        <v>55587</v>
      </c>
      <c r="H392" s="3">
        <f t="shared" ca="1" si="48"/>
        <v>935.35526800962168</v>
      </c>
      <c r="I392" s="53">
        <f t="shared" ca="1" si="49"/>
        <v>16024.794253161765</v>
      </c>
      <c r="J392" s="55">
        <f t="shared" ca="1" si="51"/>
        <v>2276195.79532274</v>
      </c>
      <c r="K392" s="20"/>
      <c r="L392" s="20"/>
      <c r="M392" s="20"/>
      <c r="O392" s="19">
        <f t="shared" si="52"/>
        <v>29</v>
      </c>
    </row>
    <row r="393" spans="2:15" ht="17.399999999999999" customHeight="1" x14ac:dyDescent="0.3">
      <c r="B393" s="48">
        <v>346</v>
      </c>
      <c r="C393" s="2">
        <f t="shared" ca="1" si="50"/>
        <v>2259235.6458015689</v>
      </c>
      <c r="D393" s="3">
        <f t="shared" ca="1" si="45"/>
        <v>175846.82872750959</v>
      </c>
      <c r="E393" s="3">
        <f t="shared" ca="1" si="46"/>
        <v>2083388.8170740593</v>
      </c>
      <c r="F393" s="3">
        <f t="shared" ca="1" si="47"/>
        <v>30380641.101850785</v>
      </c>
      <c r="G393" s="52">
        <v>55618</v>
      </c>
      <c r="H393" s="3">
        <f t="shared" ca="1" si="48"/>
        <v>879.23414363754796</v>
      </c>
      <c r="I393" s="53">
        <f t="shared" ca="1" si="49"/>
        <v>16102.158839786722</v>
      </c>
      <c r="J393" s="55">
        <f t="shared" ca="1" si="51"/>
        <v>2276217.0387849933</v>
      </c>
      <c r="K393" s="20"/>
      <c r="L393" s="20"/>
      <c r="M393" s="20"/>
      <c r="O393" s="19">
        <f t="shared" si="52"/>
        <v>31</v>
      </c>
    </row>
    <row r="394" spans="2:15" ht="17.399999999999999" customHeight="1" x14ac:dyDescent="0.3">
      <c r="B394" s="48">
        <v>347</v>
      </c>
      <c r="C394" s="2">
        <f t="shared" ca="1" si="50"/>
        <v>2259235.6458015689</v>
      </c>
      <c r="D394" s="3">
        <f t="shared" ca="1" si="45"/>
        <v>164561.80596835841</v>
      </c>
      <c r="E394" s="3">
        <f t="shared" ca="1" si="46"/>
        <v>2094673.8398332105</v>
      </c>
      <c r="F394" s="3">
        <f t="shared" ca="1" si="47"/>
        <v>28285967.262017574</v>
      </c>
      <c r="G394" s="52">
        <v>55648</v>
      </c>
      <c r="H394" s="3">
        <f t="shared" ca="1" si="48"/>
        <v>822.80902984179204</v>
      </c>
      <c r="I394" s="53">
        <f t="shared" ca="1" si="49"/>
        <v>14582.707728888377</v>
      </c>
      <c r="J394" s="55">
        <f t="shared" ca="1" si="51"/>
        <v>2274641.162560299</v>
      </c>
      <c r="K394" s="20"/>
      <c r="L394" s="20"/>
      <c r="M394" s="20"/>
      <c r="O394" s="19">
        <f t="shared" si="52"/>
        <v>30</v>
      </c>
    </row>
    <row r="395" spans="2:15" ht="17.399999999999999" customHeight="1" x14ac:dyDescent="0.3">
      <c r="B395" s="48">
        <v>348</v>
      </c>
      <c r="C395" s="2">
        <f t="shared" ca="1" si="50"/>
        <v>2259235.6458015689</v>
      </c>
      <c r="D395" s="3">
        <f t="shared" ca="1" si="45"/>
        <v>153215.65600259521</v>
      </c>
      <c r="E395" s="3">
        <f t="shared" ca="1" si="46"/>
        <v>2106019.9897989738</v>
      </c>
      <c r="F395" s="3">
        <f t="shared" ca="1" si="47"/>
        <v>26179947.2722186</v>
      </c>
      <c r="G395" s="52">
        <v>55679</v>
      </c>
      <c r="H395" s="3">
        <f t="shared" ca="1" si="48"/>
        <v>766.07828001297605</v>
      </c>
      <c r="I395" s="53">
        <f t="shared" ca="1" si="49"/>
        <v>14029.839761960715</v>
      </c>
      <c r="J395" s="55">
        <f t="shared" ca="1" si="51"/>
        <v>2274031.5638435427</v>
      </c>
      <c r="K395" s="20"/>
      <c r="L395" s="20"/>
      <c r="M395" s="20"/>
      <c r="O395" s="19">
        <f t="shared" si="52"/>
        <v>31</v>
      </c>
    </row>
    <row r="396" spans="2:15" ht="17.399999999999999" customHeight="1" x14ac:dyDescent="0.3">
      <c r="B396" s="48">
        <v>349</v>
      </c>
      <c r="C396" s="2">
        <f t="shared" ca="1" si="50"/>
        <v>2259235.6458015689</v>
      </c>
      <c r="D396" s="3">
        <f t="shared" ca="1" si="45"/>
        <v>141808.04772451741</v>
      </c>
      <c r="E396" s="3">
        <f t="shared" ca="1" si="46"/>
        <v>2117427.5980770513</v>
      </c>
      <c r="F396" s="3">
        <f t="shared" ca="1" si="47"/>
        <v>24062519.674141549</v>
      </c>
      <c r="G396" s="52">
        <v>55709</v>
      </c>
      <c r="H396" s="3">
        <f t="shared" ca="1" si="48"/>
        <v>709.04023862258703</v>
      </c>
      <c r="I396" s="53">
        <f t="shared" ca="1" si="49"/>
        <v>12566.374690664927</v>
      </c>
      <c r="J396" s="55">
        <f t="shared" ca="1" si="51"/>
        <v>2272511.0607308564</v>
      </c>
      <c r="K396" s="20"/>
      <c r="L396" s="20"/>
      <c r="M396" s="20"/>
      <c r="O396" s="19">
        <f t="shared" si="52"/>
        <v>30</v>
      </c>
    </row>
    <row r="397" spans="2:15" ht="17.399999999999999" customHeight="1" x14ac:dyDescent="0.3">
      <c r="B397" s="48">
        <v>350</v>
      </c>
      <c r="C397" s="2">
        <f t="shared" ca="1" si="50"/>
        <v>2259235.6458015689</v>
      </c>
      <c r="D397" s="3">
        <f t="shared" ca="1" si="45"/>
        <v>130338.6482349334</v>
      </c>
      <c r="E397" s="3">
        <f t="shared" ca="1" si="46"/>
        <v>2128896.9975666353</v>
      </c>
      <c r="F397" s="3">
        <f t="shared" ca="1" si="47"/>
        <v>21933622.676574912</v>
      </c>
      <c r="G397" s="52">
        <v>55740</v>
      </c>
      <c r="H397" s="3">
        <f t="shared" ca="1" si="48"/>
        <v>651.69324117466704</v>
      </c>
      <c r="I397" s="53">
        <f t="shared" ca="1" si="49"/>
        <v>11935.009758374208</v>
      </c>
      <c r="J397" s="55">
        <f t="shared" ca="1" si="51"/>
        <v>2271822.3488011179</v>
      </c>
      <c r="K397" s="20"/>
      <c r="L397" s="20"/>
      <c r="M397" s="20"/>
      <c r="O397" s="19">
        <f t="shared" si="52"/>
        <v>31</v>
      </c>
    </row>
    <row r="398" spans="2:15" ht="17.399999999999999" customHeight="1" x14ac:dyDescent="0.3">
      <c r="B398" s="48">
        <v>351</v>
      </c>
      <c r="C398" s="2">
        <f t="shared" ca="1" si="50"/>
        <v>2259235.6458015689</v>
      </c>
      <c r="D398" s="3">
        <f t="shared" ca="1" si="45"/>
        <v>118807.12283144744</v>
      </c>
      <c r="E398" s="3">
        <f t="shared" ca="1" si="46"/>
        <v>2140428.5229701214</v>
      </c>
      <c r="F398" s="3">
        <f t="shared" ca="1" si="47"/>
        <v>19793194.153604791</v>
      </c>
      <c r="G398" s="52">
        <v>55771</v>
      </c>
      <c r="H398" s="3">
        <f t="shared" ca="1" si="48"/>
        <v>594.03561415723721</v>
      </c>
      <c r="I398" s="53">
        <f t="shared" ca="1" si="49"/>
        <v>10879.076847581155</v>
      </c>
      <c r="J398" s="55">
        <f t="shared" ca="1" si="51"/>
        <v>2270708.7582633072</v>
      </c>
      <c r="K398" s="20"/>
      <c r="L398" s="20"/>
      <c r="M398" s="20"/>
      <c r="O398" s="19">
        <f t="shared" si="52"/>
        <v>31</v>
      </c>
    </row>
    <row r="399" spans="2:15" ht="17.399999999999999" customHeight="1" x14ac:dyDescent="0.3">
      <c r="B399" s="48">
        <v>352</v>
      </c>
      <c r="C399" s="2">
        <f t="shared" ca="1" si="50"/>
        <v>2259235.6458015689</v>
      </c>
      <c r="D399" s="3">
        <f t="shared" ca="1" si="45"/>
        <v>107213.13499869262</v>
      </c>
      <c r="E399" s="3">
        <f t="shared" ca="1" si="46"/>
        <v>2152022.5108028762</v>
      </c>
      <c r="F399" s="3">
        <f t="shared" ca="1" si="47"/>
        <v>17641171.642801914</v>
      </c>
      <c r="G399" s="52">
        <v>55801</v>
      </c>
      <c r="H399" s="3">
        <f t="shared" ca="1" si="48"/>
        <v>536.06567499346306</v>
      </c>
      <c r="I399" s="53">
        <f t="shared" ca="1" si="49"/>
        <v>9500.7331937302988</v>
      </c>
      <c r="J399" s="55">
        <f t="shared" ca="1" si="51"/>
        <v>2269272.444670293</v>
      </c>
      <c r="K399" s="20"/>
      <c r="L399" s="20"/>
      <c r="M399" s="20"/>
      <c r="O399" s="19">
        <f t="shared" si="52"/>
        <v>30</v>
      </c>
    </row>
    <row r="400" spans="2:15" ht="17.399999999999999" customHeight="1" x14ac:dyDescent="0.3">
      <c r="B400" s="48">
        <v>353</v>
      </c>
      <c r="C400" s="2">
        <f t="shared" ca="1" si="50"/>
        <v>2259235.6458015689</v>
      </c>
      <c r="D400" s="3">
        <f t="shared" ca="1" si="45"/>
        <v>95556.346398510374</v>
      </c>
      <c r="E400" s="3">
        <f t="shared" ca="1" si="46"/>
        <v>2163679.2994030584</v>
      </c>
      <c r="F400" s="3">
        <f t="shared" ca="1" si="47"/>
        <v>15477492.343398856</v>
      </c>
      <c r="G400" s="52">
        <v>55832</v>
      </c>
      <c r="H400" s="3">
        <f t="shared" ca="1" si="48"/>
        <v>477.78173199255184</v>
      </c>
      <c r="I400" s="53">
        <f t="shared" ca="1" si="49"/>
        <v>8750.0211348297489</v>
      </c>
      <c r="J400" s="55">
        <f t="shared" ca="1" si="51"/>
        <v>2268463.448668391</v>
      </c>
      <c r="K400" s="20"/>
      <c r="L400" s="20"/>
      <c r="M400" s="20"/>
      <c r="O400" s="19">
        <f t="shared" si="52"/>
        <v>31</v>
      </c>
    </row>
    <row r="401" spans="2:16" ht="17.399999999999999" customHeight="1" x14ac:dyDescent="0.3">
      <c r="B401" s="48">
        <v>354</v>
      </c>
      <c r="C401" s="2">
        <f t="shared" ca="1" si="50"/>
        <v>2259235.6458015689</v>
      </c>
      <c r="D401" s="3">
        <f t="shared" ca="1" si="45"/>
        <v>83836.416860077137</v>
      </c>
      <c r="E401" s="3">
        <f t="shared" ca="1" si="46"/>
        <v>2175399.2289414918</v>
      </c>
      <c r="F401" s="3">
        <f t="shared" ca="1" si="47"/>
        <v>13302093.114457365</v>
      </c>
      <c r="G401" s="52">
        <v>55862</v>
      </c>
      <c r="H401" s="3">
        <f t="shared" ca="1" si="48"/>
        <v>419.18208430038567</v>
      </c>
      <c r="I401" s="53">
        <f t="shared" ca="1" si="49"/>
        <v>7429.1963248314505</v>
      </c>
      <c r="J401" s="55">
        <f t="shared" ca="1" si="51"/>
        <v>2267084.0242107008</v>
      </c>
      <c r="K401" s="20"/>
      <c r="L401" s="20"/>
      <c r="M401" s="20"/>
      <c r="O401" s="19">
        <f t="shared" si="52"/>
        <v>30</v>
      </c>
    </row>
    <row r="402" spans="2:16" ht="17.399999999999999" customHeight="1" x14ac:dyDescent="0.3">
      <c r="B402" s="48">
        <v>355</v>
      </c>
      <c r="C402" s="2">
        <f t="shared" ca="1" si="50"/>
        <v>2259235.6458015689</v>
      </c>
      <c r="D402" s="3">
        <f t="shared" ca="1" si="45"/>
        <v>72053.004369977396</v>
      </c>
      <c r="E402" s="3">
        <f t="shared" ca="1" si="46"/>
        <v>2187182.6414315915</v>
      </c>
      <c r="F402" s="3">
        <f t="shared" ca="1" si="47"/>
        <v>11114910.473025773</v>
      </c>
      <c r="G402" s="52">
        <v>55893</v>
      </c>
      <c r="H402" s="3">
        <f t="shared" ca="1" si="48"/>
        <v>360.26502184988698</v>
      </c>
      <c r="I402" s="53">
        <f t="shared" ca="1" si="49"/>
        <v>6597.8381847708524</v>
      </c>
      <c r="J402" s="55">
        <f t="shared" ca="1" si="51"/>
        <v>2266193.7490081894</v>
      </c>
      <c r="K402" s="20"/>
      <c r="L402" s="20"/>
      <c r="M402" s="20"/>
      <c r="O402" s="19">
        <f t="shared" si="52"/>
        <v>31</v>
      </c>
    </row>
    <row r="403" spans="2:16" ht="17.399999999999999" customHeight="1" x14ac:dyDescent="0.3">
      <c r="B403" s="48">
        <v>356</v>
      </c>
      <c r="C403" s="2">
        <f t="shared" ca="1" si="50"/>
        <v>2259235.6458015689</v>
      </c>
      <c r="D403" s="3">
        <f t="shared" ca="1" si="45"/>
        <v>60205.765062222941</v>
      </c>
      <c r="E403" s="3">
        <f t="shared" ca="1" si="46"/>
        <v>2199029.8807393461</v>
      </c>
      <c r="F403" s="3">
        <f t="shared" ca="1" si="47"/>
        <v>8915880.5922864266</v>
      </c>
      <c r="G403" s="52">
        <v>55924</v>
      </c>
      <c r="H403" s="3">
        <f t="shared" ca="1" si="48"/>
        <v>301.0288253111147</v>
      </c>
      <c r="I403" s="53">
        <f t="shared" ca="1" si="49"/>
        <v>5512.9955946207829</v>
      </c>
      <c r="J403" s="55">
        <f t="shared" ca="1" si="51"/>
        <v>2265049.6702215006</v>
      </c>
      <c r="K403" s="20"/>
      <c r="L403" s="20"/>
      <c r="M403" s="20"/>
      <c r="O403" s="19">
        <f t="shared" si="52"/>
        <v>31</v>
      </c>
    </row>
    <row r="404" spans="2:16" ht="17.399999999999999" customHeight="1" x14ac:dyDescent="0.3">
      <c r="B404" s="48">
        <v>357</v>
      </c>
      <c r="C404" s="2">
        <f t="shared" ca="1" si="50"/>
        <v>2259235.6458015689</v>
      </c>
      <c r="D404" s="3">
        <f t="shared" ca="1" si="45"/>
        <v>48294.353208218148</v>
      </c>
      <c r="E404" s="3">
        <f t="shared" ca="1" si="46"/>
        <v>2210941.2925933506</v>
      </c>
      <c r="F404" s="3">
        <f t="shared" ca="1" si="47"/>
        <v>6704939.2996930759</v>
      </c>
      <c r="G404" s="52">
        <v>55952</v>
      </c>
      <c r="H404" s="3">
        <f t="shared" ca="1" si="48"/>
        <v>241.47176604109075</v>
      </c>
      <c r="I404" s="53">
        <f t="shared" ca="1" si="49"/>
        <v>3994.3145053443186</v>
      </c>
      <c r="J404" s="55">
        <f t="shared" ca="1" si="51"/>
        <v>2263471.4320729543</v>
      </c>
      <c r="K404" s="20"/>
      <c r="L404" s="20"/>
      <c r="M404" s="20"/>
      <c r="O404" s="19">
        <f t="shared" si="52"/>
        <v>28</v>
      </c>
    </row>
    <row r="405" spans="2:16" ht="17.399999999999999" customHeight="1" x14ac:dyDescent="0.3">
      <c r="B405" s="48">
        <v>358</v>
      </c>
      <c r="C405" s="2">
        <f t="shared" ca="1" si="50"/>
        <v>2259235.6458015689</v>
      </c>
      <c r="D405" s="3">
        <f t="shared" ca="1" si="45"/>
        <v>36318.421206670828</v>
      </c>
      <c r="E405" s="3">
        <f t="shared" ca="1" si="46"/>
        <v>2222917.2245948981</v>
      </c>
      <c r="F405" s="3">
        <f t="shared" ca="1" si="47"/>
        <v>4482022.0750981774</v>
      </c>
      <c r="G405" s="52">
        <v>55983</v>
      </c>
      <c r="H405" s="3">
        <f t="shared" ca="1" si="48"/>
        <v>181.59210603335413</v>
      </c>
      <c r="I405" s="53">
        <f t="shared" ca="1" si="49"/>
        <v>3325.6498926477652</v>
      </c>
      <c r="J405" s="55">
        <f t="shared" ca="1" si="51"/>
        <v>2262742.8878002502</v>
      </c>
      <c r="K405" s="20"/>
      <c r="L405" s="20"/>
      <c r="M405" s="20"/>
      <c r="O405" s="19">
        <f t="shared" si="52"/>
        <v>31</v>
      </c>
    </row>
    <row r="406" spans="2:16" ht="17.399999999999999" customHeight="1" x14ac:dyDescent="0.3">
      <c r="B406" s="48">
        <v>359</v>
      </c>
      <c r="C406" s="2">
        <f t="shared" ca="1" si="50"/>
        <v>2259235.6458015689</v>
      </c>
      <c r="D406" s="3">
        <f t="shared" ca="1" si="45"/>
        <v>24277.619573448461</v>
      </c>
      <c r="E406" s="3">
        <f t="shared" ca="1" si="46"/>
        <v>2234958.0262281206</v>
      </c>
      <c r="F406" s="3">
        <f t="shared" ca="1" si="47"/>
        <v>2247064.0488700569</v>
      </c>
      <c r="G406" s="52">
        <v>56013</v>
      </c>
      <c r="H406" s="3">
        <f t="shared" ca="1" si="48"/>
        <v>121.38809786724231</v>
      </c>
      <c r="I406" s="53">
        <f t="shared" ca="1" si="49"/>
        <v>2151.3705960471252</v>
      </c>
      <c r="J406" s="55">
        <f t="shared" ca="1" si="51"/>
        <v>2261508.4044954833</v>
      </c>
      <c r="K406" s="20"/>
      <c r="L406" s="20"/>
      <c r="M406" s="20"/>
      <c r="O406" s="19">
        <f t="shared" si="52"/>
        <v>30</v>
      </c>
    </row>
    <row r="407" spans="2:16" ht="17.399999999999999" customHeight="1" x14ac:dyDescent="0.3">
      <c r="B407" s="48">
        <v>360</v>
      </c>
      <c r="C407" s="2">
        <f t="shared" ca="1" si="50"/>
        <v>2259235.6458015689</v>
      </c>
      <c r="D407" s="3">
        <f t="shared" ca="1" si="45"/>
        <v>12171.596931379476</v>
      </c>
      <c r="E407" s="3">
        <f t="shared" ca="1" si="46"/>
        <v>2247064.0488701896</v>
      </c>
      <c r="F407" s="3">
        <f t="shared" ca="1" si="47"/>
        <v>-1.3271346688270569E-7</v>
      </c>
      <c r="G407" s="52">
        <v>56044</v>
      </c>
      <c r="H407" s="3">
        <f t="shared" ca="1" si="48"/>
        <v>60.857984656897379</v>
      </c>
      <c r="I407" s="53">
        <f t="shared" ca="1" si="49"/>
        <v>1114.5437682395482</v>
      </c>
      <c r="J407" s="55">
        <f t="shared" ca="1" si="51"/>
        <v>2260411.0475544655</v>
      </c>
      <c r="K407" s="20"/>
      <c r="L407" s="20"/>
      <c r="M407" s="20"/>
      <c r="O407" s="19">
        <f t="shared" si="52"/>
        <v>31</v>
      </c>
    </row>
    <row r="408" spans="2:16" ht="17.399999999999999" customHeight="1" thickBot="1" x14ac:dyDescent="0.35">
      <c r="B408" s="58"/>
      <c r="C408" s="6">
        <v>0</v>
      </c>
      <c r="D408" s="6">
        <v>0</v>
      </c>
      <c r="E408" s="5">
        <f ca="1">+H42-SUM(E48:E407)</f>
        <v>0</v>
      </c>
      <c r="F408" s="5">
        <v>0</v>
      </c>
      <c r="G408" s="59"/>
      <c r="H408" s="5"/>
      <c r="I408" s="60"/>
      <c r="J408" s="61"/>
      <c r="K408" s="20"/>
      <c r="L408" s="20"/>
      <c r="M408" s="20"/>
      <c r="O408" s="62"/>
    </row>
    <row r="409" spans="2:16" ht="14.7" customHeight="1" thickBot="1" x14ac:dyDescent="0.35">
      <c r="C409" s="4">
        <f ca="1">SUM(C47:C407)</f>
        <v>813324832.48855925</v>
      </c>
      <c r="D409" s="7">
        <f ca="1">SUM(D47:D407)</f>
        <v>455889309.4389289</v>
      </c>
      <c r="E409" s="4">
        <f ca="1">SUM(E47:E408)</f>
        <v>357435523.04963607</v>
      </c>
      <c r="O409" s="20"/>
      <c r="P409" s="20"/>
    </row>
    <row r="410" spans="2:16" ht="14.7" customHeight="1" x14ac:dyDescent="0.3"/>
    <row r="411" spans="2:16" ht="14.7" customHeight="1" x14ac:dyDescent="0.3"/>
    <row r="412" spans="2:16" ht="14.7" customHeight="1" x14ac:dyDescent="0.3"/>
    <row r="413" spans="2:16" ht="14.7" customHeight="1" x14ac:dyDescent="0.3"/>
    <row r="414" spans="2:16" ht="14.7" customHeight="1" x14ac:dyDescent="0.3"/>
    <row r="415" spans="2:16" ht="14.7" customHeight="1" x14ac:dyDescent="0.3"/>
    <row r="416" spans="2:16" ht="14.7" customHeight="1" x14ac:dyDescent="0.3"/>
    <row r="417" ht="14.7" customHeight="1" x14ac:dyDescent="0.3"/>
    <row r="418" ht="14.7" customHeight="1" x14ac:dyDescent="0.3"/>
    <row r="419" ht="14.7" customHeight="1" x14ac:dyDescent="0.3"/>
    <row r="420" ht="14.7" customHeight="1" x14ac:dyDescent="0.3"/>
    <row r="421" ht="14.7" customHeight="1" x14ac:dyDescent="0.3"/>
    <row r="422" ht="14.7" customHeight="1" x14ac:dyDescent="0.3"/>
    <row r="423" ht="14.7" customHeight="1" x14ac:dyDescent="0.3"/>
    <row r="424" ht="14.7" customHeight="1" x14ac:dyDescent="0.3"/>
    <row r="425" ht="14.7" customHeight="1" x14ac:dyDescent="0.3"/>
    <row r="426" ht="14.7" customHeight="1" x14ac:dyDescent="0.3"/>
    <row r="427" ht="12.75" customHeight="1" x14ac:dyDescent="0.3"/>
  </sheetData>
  <sheetProtection sheet="1" formatCells="0" formatColumns="0" formatRows="0"/>
  <mergeCells count="28">
    <mergeCell ref="B45:J45"/>
    <mergeCell ref="R45:U45"/>
    <mergeCell ref="R46:S46"/>
    <mergeCell ref="U46:V46"/>
    <mergeCell ref="R27:T27"/>
    <mergeCell ref="C28:F28"/>
    <mergeCell ref="C29:F29"/>
    <mergeCell ref="B33:E33"/>
    <mergeCell ref="B41:E41"/>
    <mergeCell ref="B44:X44"/>
    <mergeCell ref="C26:D26"/>
    <mergeCell ref="Q6:R6"/>
    <mergeCell ref="C12:D12"/>
    <mergeCell ref="Q13:T13"/>
    <mergeCell ref="B16:J16"/>
    <mergeCell ref="B18:E18"/>
    <mergeCell ref="C19:F19"/>
    <mergeCell ref="C20:F20"/>
    <mergeCell ref="C21:F21"/>
    <mergeCell ref="C23:F23"/>
    <mergeCell ref="C24:F24"/>
    <mergeCell ref="C25:F25"/>
    <mergeCell ref="Q5:R5"/>
    <mergeCell ref="B2:J2"/>
    <mergeCell ref="Q2:T2"/>
    <mergeCell ref="C3:D3"/>
    <mergeCell ref="F3:H3"/>
    <mergeCell ref="Q4:R4"/>
  </mergeCells>
  <pageMargins left="0.7" right="0.7" top="0.75" bottom="0.75" header="0.51180555555555551" footer="0.51180555555555551"/>
  <pageSetup paperSize="9" scale="7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1163D0-6CFB-479C-BFC1-30B1A88E8002}">
          <x14:formula1>
            <xm:f>Hoja1!$B$1:$B$50</xm:f>
          </x14:formula1>
          <xm:sqref>D4</xm:sqref>
        </x14:dataValidation>
        <x14:dataValidation type="list" allowBlank="1" showInputMessage="1" showErrorMessage="1" xr:uid="{41D4AD19-1989-4CAE-A18F-870411162008}">
          <x14:formula1>
            <xm:f>Hoja1!$C$1:$C$18</xm:f>
          </x14:formula1>
          <xm:sqref>D5</xm:sqref>
        </x14:dataValidation>
        <x14:dataValidation type="list" allowBlank="1" showInputMessage="1" showErrorMessage="1" xr:uid="{7B519CCE-613C-46F3-A489-58ACD7BD8DE6}">
          <x14:formula1>
            <xm:f>Hoja1!$A$1:$A$2</xm:f>
          </x14:formula1>
          <xm:sqref>H4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INSTRUCTIVO</vt:lpstr>
      <vt:lpstr>EJEMPLO CASAS</vt:lpstr>
      <vt:lpstr>EJEMPLO DEPARTAMENTOS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Doldan Ayala</dc:creator>
  <cp:keywords/>
  <dc:description/>
  <cp:lastModifiedBy>Juan Garcia</cp:lastModifiedBy>
  <cp:revision/>
  <dcterms:created xsi:type="dcterms:W3CDTF">2023-08-31T18:29:45Z</dcterms:created>
  <dcterms:modified xsi:type="dcterms:W3CDTF">2024-04-19T11:43:54Z</dcterms:modified>
  <cp:category/>
  <cp:contentStatus/>
</cp:coreProperties>
</file>